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5_都債一覧表\03_加工後\05 都債明細表\"/>
    </mc:Choice>
  </mc:AlternateContent>
  <xr:revisionPtr revIDLastSave="0" documentId="13_ncr:1_{8E93A511-B327-44A9-916A-1E9E0DB6C84A}" xr6:coauthVersionLast="47" xr6:coauthVersionMax="47" xr10:uidLastSave="{00000000-0000-0000-0000-000000000000}"/>
  <bookViews>
    <workbookView xWindow="4005" yWindow="1035" windowWidth="23220" windowHeight="14565" xr2:uid="{B806FC1B-AF2A-4C0F-B844-B2E258360E5C}"/>
  </bookViews>
  <sheets>
    <sheet name="都債明細表" sheetId="1" r:id="rId1"/>
  </sheets>
  <definedNames>
    <definedName name="_xlnm.Print_Area" localSheetId="0">都債明細表!$A$1:$J$25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J13" i="1"/>
  <c r="I13" i="1"/>
  <c r="J12" i="1"/>
  <c r="I12" i="1"/>
  <c r="J11" i="1"/>
  <c r="I11" i="1"/>
  <c r="I14" i="1" s="1"/>
  <c r="J7" i="1"/>
  <c r="I7" i="1"/>
  <c r="J21" i="1"/>
  <c r="I21" i="1"/>
  <c r="H21" i="1"/>
  <c r="G21" i="1"/>
  <c r="F21" i="1"/>
  <c r="E21" i="1"/>
  <c r="D21" i="1"/>
  <c r="C21" i="1"/>
  <c r="H14" i="1"/>
  <c r="G14" i="1"/>
  <c r="F14" i="1"/>
  <c r="E14" i="1"/>
  <c r="E6" i="1" s="1"/>
  <c r="D14" i="1"/>
  <c r="C14" i="1"/>
  <c r="D6" i="1"/>
  <c r="G6" i="1" l="1"/>
  <c r="H6" i="1"/>
  <c r="C6" i="1"/>
  <c r="J14" i="1"/>
  <c r="J6" i="1" s="1"/>
  <c r="I6" i="1"/>
</calcChain>
</file>

<file path=xl/sharedStrings.xml><?xml version="1.0" encoding="utf-8"?>
<sst xmlns="http://schemas.openxmlformats.org/spreadsheetml/2006/main" count="32" uniqueCount="28">
  <si>
    <t>（五）都債明細表</t>
  </si>
  <si>
    <t>(単位：円)</t>
  </si>
  <si>
    <t>区分</t>
  </si>
  <si>
    <t>元金</t>
  </si>
  <si>
    <t>利子</t>
  </si>
  <si>
    <t>現在高</t>
  </si>
  <si>
    <t>起債額</t>
  </si>
  <si>
    <t>元金償還額</t>
  </si>
  <si>
    <t>上期</t>
  </si>
  <si>
    <t>下期</t>
  </si>
  <si>
    <t>全会計</t>
  </si>
  <si>
    <t>一般会計</t>
  </si>
  <si>
    <t>特別会計</t>
  </si>
  <si>
    <t>母子父子福祉</t>
    <rPh sb="2" eb="4">
      <t>フシ</t>
    </rPh>
    <phoneticPr fontId="1"/>
  </si>
  <si>
    <t>病院機構</t>
    <rPh sb="0" eb="4">
      <t>ビョウインキコウ</t>
    </rPh>
    <phoneticPr fontId="1"/>
  </si>
  <si>
    <t>中小企業</t>
  </si>
  <si>
    <t>と場</t>
  </si>
  <si>
    <t>都営住宅</t>
  </si>
  <si>
    <t>用地</t>
  </si>
  <si>
    <t>計</t>
  </si>
  <si>
    <t>市場</t>
  </si>
  <si>
    <t>臨海地域</t>
  </si>
  <si>
    <t>交通</t>
  </si>
  <si>
    <t>高速</t>
  </si>
  <si>
    <t>水道</t>
  </si>
  <si>
    <t>下水</t>
  </si>
  <si>
    <t>　　　　２．起債額及び償還額には借換債分を含み、短期債長期化分は含まない。</t>
    <phoneticPr fontId="1"/>
  </si>
  <si>
    <t>公営企業</t>
    <rPh sb="0" eb="2">
      <t>コウエイ</t>
    </rPh>
    <rPh sb="2" eb="4">
      <t>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</si>
</sst>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ggge&quot;年度末&quot;"/>
    <numFmt numFmtId="178" formatCode="ggge&quot;年度&quot;"/>
    <numFmt numFmtId="179" formatCode="ggge&quot;年度支払予定額&quot;"/>
    <numFmt numFmtId="180" formatCode="&quot;（注）　１．公営企業会計の現在高は、&quot;ggge&quot;年&quot;m&quot;月&quot;d&quot;日現在である。&quot;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176" fontId="0" fillId="0" borderId="7" xfId="0" applyNumberFormat="1" applyBorder="1" applyAlignment="1" applyProtection="1">
      <alignment horizontal="right" vertical="center"/>
      <protection locked="0"/>
    </xf>
    <xf numFmtId="0" fontId="0" fillId="0" borderId="5" xfId="0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7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0" fontId="0" fillId="0" borderId="0" xfId="0" applyNumberForma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557D-8565-4FA6-A1A4-6FDEA1A0DF08}">
  <sheetPr codeName="Sheet2"/>
  <dimension ref="A1:J24"/>
  <sheetViews>
    <sheetView tabSelected="1" view="pageBreakPreview" zoomScale="85" zoomScaleNormal="80" zoomScaleSheetLayoutView="85" workbookViewId="0">
      <selection activeCell="J7" sqref="J7"/>
    </sheetView>
  </sheetViews>
  <sheetFormatPr defaultRowHeight="13.5" x14ac:dyDescent="0.15"/>
  <cols>
    <col min="1" max="1" width="10" customWidth="1"/>
    <col min="2" max="2" width="13.625" customWidth="1"/>
    <col min="3" max="17" width="19.75" customWidth="1"/>
    <col min="18" max="50" width="100" customWidth="1"/>
  </cols>
  <sheetData>
    <row r="1" spans="1:10" x14ac:dyDescent="0.15">
      <c r="A1" s="1" t="s">
        <v>0</v>
      </c>
    </row>
    <row r="2" spans="1:10" x14ac:dyDescent="0.15">
      <c r="J2" s="2" t="s">
        <v>1</v>
      </c>
    </row>
    <row r="3" spans="1:10" ht="17.25" customHeight="1" x14ac:dyDescent="0.15">
      <c r="A3" s="19" t="s">
        <v>2</v>
      </c>
      <c r="B3" s="20"/>
      <c r="C3" s="3">
        <v>44652</v>
      </c>
      <c r="D3" s="4">
        <v>45017</v>
      </c>
      <c r="E3" s="4">
        <v>45017</v>
      </c>
      <c r="F3" s="3">
        <v>45017</v>
      </c>
      <c r="G3" s="25">
        <v>45383</v>
      </c>
      <c r="H3" s="25"/>
      <c r="I3" s="25"/>
      <c r="J3" s="25"/>
    </row>
    <row r="4" spans="1:10" ht="17.25" customHeight="1" x14ac:dyDescent="0.15">
      <c r="A4" s="21"/>
      <c r="B4" s="22"/>
      <c r="C4" s="5"/>
      <c r="D4" s="5"/>
      <c r="E4" s="5"/>
      <c r="F4" s="5"/>
      <c r="G4" s="26" t="s">
        <v>3</v>
      </c>
      <c r="H4" s="26"/>
      <c r="I4" s="26" t="s">
        <v>4</v>
      </c>
      <c r="J4" s="26"/>
    </row>
    <row r="5" spans="1:10" ht="17.25" customHeight="1" x14ac:dyDescent="0.15">
      <c r="A5" s="23"/>
      <c r="B5" s="24"/>
      <c r="C5" s="6" t="s">
        <v>5</v>
      </c>
      <c r="D5" s="6" t="s">
        <v>6</v>
      </c>
      <c r="E5" s="6" t="s">
        <v>7</v>
      </c>
      <c r="F5" s="6" t="s">
        <v>5</v>
      </c>
      <c r="G5" s="6" t="s">
        <v>8</v>
      </c>
      <c r="H5" s="6" t="s">
        <v>9</v>
      </c>
      <c r="I5" s="6" t="s">
        <v>8</v>
      </c>
      <c r="J5" s="6" t="s">
        <v>9</v>
      </c>
    </row>
    <row r="6" spans="1:10" ht="19.5" customHeight="1" x14ac:dyDescent="0.15">
      <c r="A6" s="7" t="s">
        <v>10</v>
      </c>
      <c r="B6" s="8"/>
      <c r="C6" s="9">
        <f t="shared" ref="C6:J6" si="0">SUM(IF(C7="-",0,C7)+C14+C21)</f>
        <v>7547804054912</v>
      </c>
      <c r="D6" s="9">
        <f t="shared" si="0"/>
        <v>538576512000</v>
      </c>
      <c r="E6" s="9">
        <f t="shared" si="0"/>
        <v>756690205951</v>
      </c>
      <c r="F6" s="9">
        <f>SUM(IF(F7="-",0,F7)+F14+F21)</f>
        <v>7329690360961</v>
      </c>
      <c r="G6" s="9">
        <f t="shared" si="0"/>
        <v>442216922851</v>
      </c>
      <c r="H6" s="9">
        <f t="shared" si="0"/>
        <v>343898474690</v>
      </c>
      <c r="I6" s="9">
        <f t="shared" si="0"/>
        <v>27982318327</v>
      </c>
      <c r="J6" s="9">
        <f t="shared" si="0"/>
        <v>26959499142</v>
      </c>
    </row>
    <row r="7" spans="1:10" ht="19.5" customHeight="1" x14ac:dyDescent="0.15">
      <c r="A7" s="7" t="s">
        <v>11</v>
      </c>
      <c r="B7" s="8"/>
      <c r="C7" s="9">
        <v>4813964444462</v>
      </c>
      <c r="D7" s="9">
        <v>331606512000</v>
      </c>
      <c r="E7" s="9">
        <v>448309233163</v>
      </c>
      <c r="F7" s="9">
        <v>4697261723299</v>
      </c>
      <c r="G7" s="9">
        <v>289358866470</v>
      </c>
      <c r="H7" s="9">
        <v>143506149319</v>
      </c>
      <c r="I7" s="9">
        <f>18995744919+1544954</f>
        <v>18997289873</v>
      </c>
      <c r="J7" s="9">
        <f>18470856608+3023460</f>
        <v>18473880068</v>
      </c>
    </row>
    <row r="8" spans="1:10" ht="19.5" customHeight="1" x14ac:dyDescent="0.15">
      <c r="A8" s="10" t="s">
        <v>12</v>
      </c>
      <c r="B8" s="11" t="s">
        <v>13</v>
      </c>
      <c r="C8" s="12">
        <v>27924682638</v>
      </c>
      <c r="D8" s="12">
        <v>0</v>
      </c>
      <c r="E8" s="12">
        <v>2686612520</v>
      </c>
      <c r="F8" s="12">
        <v>25238070118</v>
      </c>
      <c r="G8" s="12">
        <v>3695741215</v>
      </c>
      <c r="H8" s="12">
        <v>0</v>
      </c>
      <c r="I8" s="12">
        <v>0</v>
      </c>
      <c r="J8" s="12">
        <v>0</v>
      </c>
    </row>
    <row r="9" spans="1:10" ht="19.5" customHeight="1" x14ac:dyDescent="0.15">
      <c r="A9" s="13"/>
      <c r="B9" s="14" t="s">
        <v>14</v>
      </c>
      <c r="C9" s="12">
        <v>51966044195</v>
      </c>
      <c r="D9" s="12">
        <v>6437000000</v>
      </c>
      <c r="E9" s="12">
        <v>6924600777</v>
      </c>
      <c r="F9" s="12">
        <v>51478443418</v>
      </c>
      <c r="G9" s="12">
        <v>1907965735</v>
      </c>
      <c r="H9" s="12">
        <v>3561494331</v>
      </c>
      <c r="I9" s="12">
        <v>213044040</v>
      </c>
      <c r="J9" s="12">
        <v>187140673</v>
      </c>
    </row>
    <row r="10" spans="1:10" ht="19.5" customHeight="1" x14ac:dyDescent="0.15">
      <c r="A10" s="13"/>
      <c r="B10" s="14" t="s">
        <v>15</v>
      </c>
      <c r="C10" s="12">
        <v>2063176813</v>
      </c>
      <c r="D10" s="12">
        <v>0</v>
      </c>
      <c r="E10" s="12">
        <v>124684000</v>
      </c>
      <c r="F10" s="12">
        <v>1938492813</v>
      </c>
      <c r="G10" s="12">
        <v>56943000</v>
      </c>
      <c r="H10" s="12">
        <v>891716813</v>
      </c>
      <c r="I10" s="12">
        <v>1129167</v>
      </c>
      <c r="J10" s="12">
        <v>45079763</v>
      </c>
    </row>
    <row r="11" spans="1:10" ht="19.5" customHeight="1" x14ac:dyDescent="0.15">
      <c r="A11" s="13"/>
      <c r="B11" s="14" t="s">
        <v>16</v>
      </c>
      <c r="C11" s="12">
        <v>3970284066</v>
      </c>
      <c r="D11" s="12">
        <v>996000000</v>
      </c>
      <c r="E11" s="12">
        <v>31675404</v>
      </c>
      <c r="F11" s="12">
        <v>4934608662</v>
      </c>
      <c r="G11" s="12">
        <v>7800431</v>
      </c>
      <c r="H11" s="12">
        <v>7808231</v>
      </c>
      <c r="I11" s="12">
        <f>4693589+2590530</f>
        <v>7284119</v>
      </c>
      <c r="J11" s="12">
        <f>4685789+5069640</f>
        <v>9755429</v>
      </c>
    </row>
    <row r="12" spans="1:10" ht="19.5" customHeight="1" x14ac:dyDescent="0.15">
      <c r="A12" s="13"/>
      <c r="B12" s="14" t="s">
        <v>17</v>
      </c>
      <c r="C12" s="12">
        <v>507122201931</v>
      </c>
      <c r="D12" s="12">
        <v>43971000000</v>
      </c>
      <c r="E12" s="12">
        <v>78285116047</v>
      </c>
      <c r="F12" s="12">
        <v>472808085884</v>
      </c>
      <c r="G12" s="12">
        <v>11303399496</v>
      </c>
      <c r="H12" s="12">
        <v>39997707158</v>
      </c>
      <c r="I12" s="12">
        <f>731038716+35175355</f>
        <v>766214071</v>
      </c>
      <c r="J12" s="12">
        <f>674321656+66994310</f>
        <v>741315966</v>
      </c>
    </row>
    <row r="13" spans="1:10" ht="19.5" customHeight="1" x14ac:dyDescent="0.15">
      <c r="A13" s="13"/>
      <c r="B13" s="14" t="s">
        <v>18</v>
      </c>
      <c r="C13" s="12">
        <v>21964000000</v>
      </c>
      <c r="D13" s="12">
        <v>1951000000</v>
      </c>
      <c r="E13" s="12">
        <v>11114000000</v>
      </c>
      <c r="F13" s="12">
        <v>12801000000</v>
      </c>
      <c r="G13" s="12">
        <v>0</v>
      </c>
      <c r="H13" s="12">
        <v>2548000000</v>
      </c>
      <c r="I13" s="12">
        <f>21641530+5074422</f>
        <v>26715952</v>
      </c>
      <c r="J13" s="12">
        <f>22429721+9930590</f>
        <v>32360311</v>
      </c>
    </row>
    <row r="14" spans="1:10" ht="19.5" customHeight="1" x14ac:dyDescent="0.15">
      <c r="A14" s="16"/>
      <c r="B14" s="17" t="s">
        <v>19</v>
      </c>
      <c r="C14" s="9">
        <f t="shared" ref="C14:J14" si="1">SUM(C8:C13)</f>
        <v>615010389643</v>
      </c>
      <c r="D14" s="9">
        <f t="shared" si="1"/>
        <v>53355000000</v>
      </c>
      <c r="E14" s="9">
        <f t="shared" si="1"/>
        <v>99166688748</v>
      </c>
      <c r="F14" s="9">
        <f t="shared" si="1"/>
        <v>569198700895</v>
      </c>
      <c r="G14" s="9">
        <f t="shared" si="1"/>
        <v>16971849877</v>
      </c>
      <c r="H14" s="9">
        <f t="shared" si="1"/>
        <v>47006726533</v>
      </c>
      <c r="I14" s="9">
        <f t="shared" si="1"/>
        <v>1014387349</v>
      </c>
      <c r="J14" s="9">
        <f t="shared" si="1"/>
        <v>1015652142</v>
      </c>
    </row>
    <row r="15" spans="1:10" ht="19.5" customHeight="1" x14ac:dyDescent="0.15">
      <c r="A15" s="13" t="s">
        <v>27</v>
      </c>
      <c r="B15" s="14" t="s">
        <v>20</v>
      </c>
      <c r="C15" s="12">
        <v>297588000000</v>
      </c>
      <c r="D15" s="12">
        <v>0</v>
      </c>
      <c r="E15" s="12">
        <v>39848000000</v>
      </c>
      <c r="F15" s="12">
        <v>257740000000</v>
      </c>
      <c r="G15" s="12">
        <v>10299000000</v>
      </c>
      <c r="H15" s="12">
        <v>25711000000</v>
      </c>
      <c r="I15" s="12">
        <v>340931588</v>
      </c>
      <c r="J15" s="12">
        <v>309025470</v>
      </c>
    </row>
    <row r="16" spans="1:10" ht="19.5" customHeight="1" x14ac:dyDescent="0.15">
      <c r="A16" s="13"/>
      <c r="B16" s="14" t="s">
        <v>21</v>
      </c>
      <c r="C16" s="12">
        <v>97485000000</v>
      </c>
      <c r="D16" s="12">
        <v>0</v>
      </c>
      <c r="E16" s="12">
        <v>0</v>
      </c>
      <c r="F16" s="12">
        <v>97485000000</v>
      </c>
      <c r="G16" s="12">
        <v>54890000000</v>
      </c>
      <c r="H16" s="12">
        <v>42595000000</v>
      </c>
      <c r="I16" s="12">
        <v>243539433</v>
      </c>
      <c r="J16" s="12">
        <v>58786304</v>
      </c>
    </row>
    <row r="17" spans="1:10" ht="19.5" customHeight="1" x14ac:dyDescent="0.15">
      <c r="A17" s="13"/>
      <c r="B17" s="14" t="s">
        <v>22</v>
      </c>
      <c r="C17" s="12">
        <v>61969000000</v>
      </c>
      <c r="D17" s="12">
        <v>7974000000</v>
      </c>
      <c r="E17" s="12">
        <v>5352000000</v>
      </c>
      <c r="F17" s="12">
        <v>64591000000</v>
      </c>
      <c r="G17" s="12">
        <v>2400000000</v>
      </c>
      <c r="H17" s="12">
        <v>1240000000</v>
      </c>
      <c r="I17" s="12">
        <v>115728300</v>
      </c>
      <c r="J17" s="12">
        <v>118521358</v>
      </c>
    </row>
    <row r="18" spans="1:10" ht="19.5" customHeight="1" x14ac:dyDescent="0.15">
      <c r="A18" s="13"/>
      <c r="B18" s="14" t="s">
        <v>23</v>
      </c>
      <c r="C18" s="12">
        <v>251029443716</v>
      </c>
      <c r="D18" s="12">
        <v>9837000000</v>
      </c>
      <c r="E18" s="12">
        <v>24911966523</v>
      </c>
      <c r="F18" s="12">
        <v>235954477193</v>
      </c>
      <c r="G18" s="12">
        <v>5620728506</v>
      </c>
      <c r="H18" s="12">
        <v>10684301912</v>
      </c>
      <c r="I18" s="12">
        <v>1231045665</v>
      </c>
      <c r="J18" s="12">
        <v>1296303250</v>
      </c>
    </row>
    <row r="19" spans="1:10" ht="19.5" customHeight="1" x14ac:dyDescent="0.15">
      <c r="A19" s="13"/>
      <c r="B19" s="14" t="s">
        <v>24</v>
      </c>
      <c r="C19" s="12">
        <v>250796097703</v>
      </c>
      <c r="D19" s="12">
        <v>35699000000</v>
      </c>
      <c r="E19" s="12">
        <v>16741465838</v>
      </c>
      <c r="F19" s="12">
        <v>269753631865</v>
      </c>
      <c r="G19" s="12">
        <v>8421306557</v>
      </c>
      <c r="H19" s="12">
        <v>6667041740</v>
      </c>
      <c r="I19" s="12">
        <v>1249144995</v>
      </c>
      <c r="J19" s="12">
        <v>1160253383</v>
      </c>
    </row>
    <row r="20" spans="1:10" ht="19.5" customHeight="1" x14ac:dyDescent="0.15">
      <c r="A20" s="13"/>
      <c r="B20" s="15" t="s">
        <v>25</v>
      </c>
      <c r="C20" s="12">
        <v>1159961679388</v>
      </c>
      <c r="D20" s="12">
        <v>100105000000</v>
      </c>
      <c r="E20" s="12">
        <v>122360851679</v>
      </c>
      <c r="F20" s="12">
        <v>1137705827709</v>
      </c>
      <c r="G20" s="12">
        <v>54255171441</v>
      </c>
      <c r="H20" s="12">
        <v>66488255186</v>
      </c>
      <c r="I20" s="12">
        <v>4790251124</v>
      </c>
      <c r="J20" s="12">
        <v>4527077167</v>
      </c>
    </row>
    <row r="21" spans="1:10" ht="19.5" customHeight="1" x14ac:dyDescent="0.15">
      <c r="A21" s="16"/>
      <c r="B21" s="18" t="s">
        <v>19</v>
      </c>
      <c r="C21" s="9">
        <f t="shared" ref="C21:J21" si="2">SUM(C15:C20)</f>
        <v>2118829220807</v>
      </c>
      <c r="D21" s="9">
        <f t="shared" si="2"/>
        <v>153615000000</v>
      </c>
      <c r="E21" s="9">
        <f t="shared" si="2"/>
        <v>209214284040</v>
      </c>
      <c r="F21" s="9">
        <f t="shared" si="2"/>
        <v>2063229936767</v>
      </c>
      <c r="G21" s="9">
        <f t="shared" si="2"/>
        <v>135886206504</v>
      </c>
      <c r="H21" s="9">
        <f t="shared" si="2"/>
        <v>153385598838</v>
      </c>
      <c r="I21" s="9">
        <f t="shared" si="2"/>
        <v>7970641105</v>
      </c>
      <c r="J21" s="9">
        <f t="shared" si="2"/>
        <v>7469966932</v>
      </c>
    </row>
    <row r="23" spans="1:10" x14ac:dyDescent="0.15">
      <c r="A23" s="27">
        <v>45382</v>
      </c>
      <c r="B23" s="27"/>
      <c r="C23" s="27"/>
      <c r="D23" s="27"/>
      <c r="E23" s="27"/>
    </row>
    <row r="24" spans="1:10" x14ac:dyDescent="0.15">
      <c r="A24" s="1" t="s">
        <v>26</v>
      </c>
    </row>
  </sheetData>
  <mergeCells count="5">
    <mergeCell ref="A3:B5"/>
    <mergeCell ref="G3:J3"/>
    <mergeCell ref="G4:H4"/>
    <mergeCell ref="I4:J4"/>
    <mergeCell ref="A23:E23"/>
  </mergeCells>
  <phoneticPr fontId="1"/>
  <pageMargins left="0.64" right="0.39" top="1" bottom="0.37" header="0.51200000000000001" footer="0.2"/>
  <pageSetup paperSize="9" scale="7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都債明細表</vt:lpstr>
      <vt:lpstr>都債明細表!Print_Area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梶原　優</cp:lastModifiedBy>
  <cp:lastPrinted>2024-12-13T04:06:36Z</cp:lastPrinted>
  <dcterms:created xsi:type="dcterms:W3CDTF">2024-11-26T06:39:10Z</dcterms:created>
  <dcterms:modified xsi:type="dcterms:W3CDTF">2024-12-13T04:45:05Z</dcterms:modified>
</cp:coreProperties>
</file>