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6"/>
  <workbookPr/>
  <mc:AlternateContent xmlns:mc="http://schemas.openxmlformats.org/markup-compatibility/2006">
    <mc:Choice Requires="x15">
      <x15ac:absPath xmlns:x15ac="http://schemas.microsoft.com/office/spreadsheetml/2010/11/ac" url="D:\Users\T0515883\Desktop\"/>
    </mc:Choice>
  </mc:AlternateContent>
  <xr:revisionPtr revIDLastSave="0" documentId="8_{E9BB02EE-D2B0-47DE-B068-334F7D0FFA2C}" xr6:coauthVersionLast="36" xr6:coauthVersionMax="36" xr10:uidLastSave="{00000000-0000-0000-0000-000000000000}"/>
  <bookViews>
    <workbookView xWindow="0" yWindow="0" windowWidth="17256" windowHeight="814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4" r:id="rId11"/>
    <sheet name="将来負担比率（分子）の構造" sheetId="25" r:id="rId12"/>
    <sheet name="基金残高に係る経年分析" sheetId="26" r:id="rId13"/>
    <sheet name="公会計指標分析・財政指標組合せ分析表" sheetId="27" r:id="rId14"/>
    <sheet name="施設類型別ストック情報分析表①" sheetId="28" r:id="rId15"/>
    <sheet name="施設類型別ストック情報分析表②" sheetId="29"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40" i="10"/>
  <c r="AO39" i="10"/>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BE32" i="10"/>
  <c r="U32" i="10"/>
  <c r="BW31" i="10"/>
  <c r="C31" i="10"/>
  <c r="C32" i="10" s="1"/>
  <c r="C33" i="10" l="1"/>
  <c r="C34" i="10" s="1"/>
  <c r="C35" i="10" s="1"/>
  <c r="C36" i="10" s="1"/>
  <c r="C37" i="10" s="1"/>
  <c r="C38" i="10" s="1"/>
  <c r="C39" i="10" s="1"/>
  <c r="C40" i="10" s="1"/>
  <c r="U31" i="10"/>
  <c r="AM31" i="10" s="1"/>
  <c r="AM32" i="10" s="1"/>
  <c r="AM33" i="10" s="1"/>
  <c r="AM34" i="10" s="1"/>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1" i="10" l="1"/>
  <c r="CO32" i="10" s="1"/>
  <c r="CO33" i="10" s="1"/>
  <c r="CO34" i="10" s="1"/>
  <c r="CO35" i="10" s="1"/>
  <c r="CO36" i="10" s="1"/>
  <c r="CO37" i="10" s="1"/>
  <c r="CO38" i="10" s="1"/>
  <c r="CO39" i="10" s="1"/>
  <c r="CO40" i="10" s="1"/>
  <c r="BE31" i="10"/>
</calcChain>
</file>

<file path=xl/sharedStrings.xml><?xml version="1.0" encoding="utf-8"?>
<sst xmlns="http://schemas.openxmlformats.org/spreadsheetml/2006/main" count="1404" uniqueCount="642">
  <si>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</si>
  <si>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</si>
  <si>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</si>
  <si>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</si>
  <si>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</si>
  <si>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</si>
  <si>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</si>
  <si>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</si>
  <si>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</si>
  <si>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t>
  </si>
  <si>
    <t>減債基金積立不足算定額※</t>
    <phoneticPr fontId="5"/>
  </si>
  <si>
    <t>公営企業債の元利償還金に対する繰入金</t>
  </si>
  <si>
    <t>組合等が起こした地方債の元利償還金に対する負担金等</t>
  </si>
  <si>
    <t>債務負担行為に基づく支出額</t>
  </si>
  <si>
    <t>算入公債費等(B)</t>
    <phoneticPr fontId="5"/>
  </si>
  <si>
    <t>算入公債費等</t>
    <phoneticPr fontId="5"/>
  </si>
  <si>
    <t>(A)－(B)</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</si>
  <si>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</si>
  <si>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</si>
  <si>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</si>
  <si>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</si>
  <si>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</si>
  <si>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</si>
  <si>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</si>
  <si>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</si>
  <si>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</si>
  <si>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</si>
  <si>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</si>
  <si>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</si>
  <si>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</si>
  <si>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</si>
  <si>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</si>
  <si>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</si>
  <si>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</si>
  <si>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</si>
  <si>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</si>
  <si>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</si>
  <si>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</si>
  <si>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</si>
  <si>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</si>
  <si>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</si>
  <si>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</si>
  <si>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</si>
  <si>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</si>
  <si>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</si>
  <si>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</si>
  <si>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</si>
  <si>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</si>
  <si>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</si>
  <si>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</si>
  <si>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</si>
  <si>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</si>
  <si>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</si>
  <si>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</si>
  <si>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</si>
  <si>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</si>
  <si>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</si>
  <si>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</si>
  <si>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</si>
  <si>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</si>
  <si>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</si>
  <si>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</si>
  <si>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</si>
  <si>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</si>
  <si>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</si>
  <si>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</si>
  <si>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</si>
  <si>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</si>
  <si>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</si>
  <si>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</si>
  <si>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</si>
  <si>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</si>
  <si>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</si>
  <si>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東京都</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</si>
  <si>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</si>
  <si>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</si>
  <si>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</si>
  <si>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</si>
  <si>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</si>
  <si>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</si>
  <si>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</si>
  <si>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</si>
  <si>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</si>
  <si>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</si>
  <si>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</si>
  <si>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</si>
  <si>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</si>
  <si>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</si>
  <si>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</si>
  <si>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</si>
  <si>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</si>
  <si>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</si>
  <si>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</si>
  <si>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</si>
  <si>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</si>
  <si>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</si>
  <si>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</si>
  <si>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</si>
  <si>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</si>
  <si>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</si>
  <si>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</si>
  <si>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</si>
  <si>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</si>
  <si>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</si>
  <si>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</si>
  <si>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</si>
  <si>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</si>
  <si>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</si>
  <si>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</si>
  <si>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</si>
  <si>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</si>
  <si>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</si>
  <si>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</si>
  <si>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</si>
  <si>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</si>
  <si>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</si>
  <si>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</si>
  <si>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</si>
  <si>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</si>
  <si>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</si>
  <si>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</si>
  <si>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</si>
  <si>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</si>
  <si>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</si>
  <si>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</si>
  <si>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</si>
  <si>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</si>
  <si>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</si>
  <si>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</si>
  <si>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</si>
  <si>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</si>
  <si>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</si>
  <si>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</si>
  <si>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</si>
  <si>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</si>
  <si>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</si>
  <si>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</si>
  <si>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</si>
  <si>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</si>
  <si>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</si>
  <si>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</si>
  <si>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</si>
  <si>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</si>
  <si>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</si>
  <si>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</si>
  <si>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t>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</si>
  <si>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</si>
  <si>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</si>
  <si>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</si>
  <si>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</si>
  <si>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</si>
  <si>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</si>
  <si>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</si>
  <si>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</si>
  <si>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</si>
  <si>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</si>
  <si>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</si>
  <si>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</si>
  <si>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t>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</si>
  <si>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</si>
  <si>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</si>
  <si>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</si>
  <si>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</si>
  <si>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</si>
  <si>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</si>
  <si>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</si>
  <si>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</si>
  <si>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</si>
  <si>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</si>
  <si>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</si>
  <si>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</si>
  <si>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phoneticPr fontId="5"/>
  </si>
  <si>
    <t>組合等名</t>
    <rPh sb="0" eb="3">
      <t>クミアイトウ</t>
    </rPh>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</si>
  <si>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</si>
  <si>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</si>
  <si>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</si>
  <si>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</si>
  <si>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</si>
  <si>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</si>
  <si>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</si>
  <si>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</si>
  <si>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</si>
  <si>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</si>
  <si>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</si>
  <si>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東京都</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</si>
  <si>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</si>
  <si>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</si>
  <si>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千円・％）(※2)</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</si>
  <si>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</si>
  <si>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</si>
  <si>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</si>
  <si>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</si>
  <si>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</si>
  <si>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</si>
  <si>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</si>
  <si>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</si>
  <si>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</si>
  <si>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</si>
  <si>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</si>
  <si>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</si>
  <si>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</si>
  <si>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</si>
  <si>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</si>
  <si>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</si>
  <si>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</si>
  <si>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</si>
  <si>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</si>
  <si>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</si>
  <si>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</si>
  <si>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</si>
  <si>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</si>
  <si>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</si>
  <si>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</si>
  <si>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</si>
  <si>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</si>
  <si>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</si>
  <si>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</si>
  <si>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</si>
  <si>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</si>
  <si>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</si>
  <si>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</si>
  <si>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</si>
  <si>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t>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</si>
  <si>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</si>
  <si>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</si>
  <si>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</si>
  <si>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</si>
  <si>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</si>
  <si>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</si>
  <si>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</si>
  <si>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</si>
  <si>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</si>
  <si>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</si>
  <si>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</si>
  <si>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</si>
  <si>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</si>
  <si>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</si>
  <si>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</si>
  <si>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</si>
  <si>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</si>
  <si>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</si>
  <si>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</si>
  <si>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</si>
  <si>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</si>
  <si>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</si>
  <si>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</si>
  <si>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</si>
  <si>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</si>
  <si>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</si>
  <si>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</si>
  <si>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</si>
  <si>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</si>
  <si>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</si>
  <si>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</si>
  <si>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</si>
  <si>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</si>
  <si>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</si>
  <si>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</si>
  <si>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</si>
  <si>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</si>
  <si>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</si>
  <si>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</si>
  <si>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</si>
  <si>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</si>
  <si>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</si>
  <si>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</si>
  <si>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</si>
  <si>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</si>
  <si>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</si>
  <si>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</si>
  <si>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</si>
  <si>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</si>
  <si>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</si>
  <si>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</si>
  <si>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</si>
  <si>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</si>
  <si>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</si>
  <si>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</si>
  <si>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</si>
  <si>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</si>
  <si>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</si>
  <si>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</si>
  <si>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</si>
  <si>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</si>
  <si>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</si>
  <si>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</si>
  <si>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</si>
  <si>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</si>
  <si>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</si>
  <si>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</si>
  <si>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</si>
  <si>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</si>
  <si>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</si>
  <si>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</si>
  <si>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</si>
  <si>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</si>
  <si>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</si>
  <si>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</si>
  <si>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</si>
  <si>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</si>
  <si>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</si>
  <si>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</si>
  <si>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</si>
  <si>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</si>
  <si>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</si>
  <si>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</si>
  <si>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</si>
  <si>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</si>
  <si>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</si>
  <si>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</si>
  <si>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</si>
  <si>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</si>
  <si>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</si>
  <si>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</si>
  <si>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</si>
  <si>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</si>
  <si>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</si>
  <si>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</si>
  <si>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※1：普通建設事業費の補助事業費には受託事業費のうちの補助事業費を含み、単独事業費には同級他団体施行事業負担金及び受託事業費のうちの単独事業費を含む。</t>
    <rPh sb="3" eb="5">
      <t>フツウ</t>
    </rPh>
    <rPh sb="5" eb="7">
      <t>ケンセツ</t>
    </rPh>
    <rPh sb="7" eb="10">
      <t>ジギョウヒ</t>
    </rPh>
    <rPh sb="11" eb="13">
      <t>ホジョ</t>
    </rPh>
    <rPh sb="13" eb="16">
      <t>ジギョウヒ</t>
    </rPh>
    <rPh sb="18" eb="20">
      <t>ジュタク</t>
    </rPh>
    <rPh sb="20" eb="23">
      <t>ジギョウヒ</t>
    </rPh>
    <rPh sb="27" eb="29">
      <t>ホジョ</t>
    </rPh>
    <rPh sb="29" eb="32">
      <t>ジギョウヒ</t>
    </rPh>
    <rPh sb="33" eb="34">
      <t>フク</t>
    </rPh>
    <phoneticPr fontId="5"/>
  </si>
  <si>
    <t>　維持補修費</t>
    <phoneticPr fontId="5"/>
  </si>
  <si>
    <t>※2：道府県税の状況欄には、特別区財政調整交付金の原資となる調整税(固定資産税・市町村民税法人分・特別土地保有税)、事業所税及び都市計画税を含まない。</t>
  </si>
  <si>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</si>
  <si>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</si>
  <si>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</si>
  <si>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</si>
  <si>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</si>
  <si>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</si>
  <si>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</si>
  <si>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</si>
  <si>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普通建設事業費(※1)</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</si>
  <si>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</si>
  <si>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</si>
  <si>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</si>
  <si>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</si>
  <si>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</si>
  <si>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</si>
  <si>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</si>
  <si>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東京都</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</si>
  <si>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</si>
  <si>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</si>
  <si>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</si>
  <si>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</si>
  <si>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</si>
  <si>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</si>
  <si>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</si>
  <si>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</si>
  <si>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</si>
  <si>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</si>
  <si>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</si>
  <si>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</si>
  <si>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</si>
  <si>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</si>
  <si>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</si>
  <si>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</si>
  <si>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</si>
  <si>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</si>
  <si>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</si>
  <si>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</si>
  <si>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</si>
  <si>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</si>
  <si>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</si>
  <si>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</si>
  <si>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</si>
  <si>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</si>
  <si>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</si>
  <si>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</si>
  <si>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</si>
  <si>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</si>
  <si>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</si>
  <si>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</si>
  <si>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</si>
  <si>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</si>
  <si>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病院会計</t>
    <phoneticPr fontId="5"/>
  </si>
  <si>
    <t>法適用企業</t>
    <phoneticPr fontId="5"/>
  </si>
  <si>
    <t>中央卸売市場会計</t>
    <phoneticPr fontId="5"/>
  </si>
  <si>
    <t>港湾事業会計</t>
    <phoneticPr fontId="5"/>
  </si>
  <si>
    <t>交通事業会計</t>
    <phoneticPr fontId="5"/>
  </si>
  <si>
    <t>高速電車事業会計</t>
    <phoneticPr fontId="5"/>
  </si>
  <si>
    <t>電気事業会計</t>
    <phoneticPr fontId="5"/>
  </si>
  <si>
    <t>水道事業会計</t>
    <phoneticPr fontId="5"/>
  </si>
  <si>
    <t>工業用水道事業会計</t>
    <phoneticPr fontId="5"/>
  </si>
  <si>
    <t>法適用企業</t>
    <phoneticPr fontId="5"/>
  </si>
  <si>
    <t>下水道事業会計</t>
    <phoneticPr fontId="5"/>
  </si>
  <si>
    <t>都市再開発事業会計</t>
    <phoneticPr fontId="5"/>
  </si>
  <si>
    <t>臨海地域開発事業会計</t>
    <phoneticPr fontId="5"/>
  </si>
  <si>
    <t>と場会計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</si>
  <si>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</si>
  <si>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</si>
  <si>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</si>
  <si>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</si>
  <si>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</si>
  <si>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</si>
  <si>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</si>
  <si>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</si>
  <si>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</si>
  <si>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</si>
  <si>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</si>
  <si>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</si>
  <si>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</si>
  <si>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</si>
  <si>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</si>
  <si>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</si>
  <si>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</si>
  <si>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</si>
  <si>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</si>
  <si>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</si>
  <si>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</si>
  <si>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</si>
  <si>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</si>
  <si>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</si>
  <si>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</si>
  <si>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</si>
  <si>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</si>
  <si>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</si>
  <si>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</si>
  <si>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</si>
  <si>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</si>
  <si>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</si>
  <si>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</si>
  <si>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</si>
  <si>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</si>
  <si>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</si>
  <si>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</si>
  <si>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</si>
  <si>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</si>
  <si>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</si>
  <si>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</si>
  <si>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</si>
  <si>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</si>
  <si>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</si>
  <si>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</si>
  <si>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</si>
  <si>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</si>
  <si>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</si>
  <si>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</si>
  <si>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</si>
  <si>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</si>
  <si>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</si>
  <si>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</si>
  <si>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</si>
  <si>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</si>
  <si>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</si>
  <si>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</si>
  <si>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</si>
  <si>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</si>
  <si>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</si>
  <si>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</si>
  <si>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病院会計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</si>
  <si>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</si>
  <si>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</si>
  <si>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</si>
  <si>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</si>
  <si>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</si>
  <si>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</si>
  <si>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</si>
  <si>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</si>
  <si>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</si>
  <si>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</si>
  <si>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</si>
  <si>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</si>
  <si>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</si>
  <si>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</si>
  <si>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</si>
  <si>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</si>
  <si>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</si>
  <si>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</si>
  <si>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</si>
  <si>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</si>
  <si>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</si>
  <si>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</si>
  <si>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</si>
  <si>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</si>
  <si>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</si>
  <si>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</si>
  <si>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</si>
  <si>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</si>
  <si>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</si>
  <si>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</si>
  <si>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</si>
  <si>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</si>
  <si>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</si>
  <si>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</si>
  <si>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</si>
  <si>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</si>
  <si>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</si>
  <si>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</si>
  <si>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t>
  </si>
  <si>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</si>
  <si>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</si>
  <si>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</si>
  <si>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</si>
  <si>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</si>
  <si>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</si>
  <si>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</si>
  <si>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</si>
  <si>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</si>
  <si>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</si>
  <si>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</si>
  <si>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</si>
  <si>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</si>
  <si>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</si>
  <si>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</si>
  <si>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</si>
  <si>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</si>
  <si>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</si>
  <si>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</si>
  <si>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</si>
  <si>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</si>
  <si>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</si>
  <si>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</si>
  <si>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</si>
  <si>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</si>
  <si>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</si>
  <si>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</si>
  <si>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</si>
  <si>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</si>
  <si>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</si>
  <si>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</si>
  <si>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</si>
  <si>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</si>
  <si>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</si>
  <si>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</si>
  <si>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</si>
  <si>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</si>
  <si>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</si>
  <si>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</si>
  <si>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</si>
  <si>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H26</t>
  </si>
  <si>
    <t>H27</t>
  </si>
  <si>
    <t>H28</t>
  </si>
  <si>
    <t>H29</t>
  </si>
  <si>
    <t>H30</t>
  </si>
  <si>
    <t>中央卸売市場会計</t>
  </si>
  <si>
    <t>高速電車事業会計</t>
  </si>
  <si>
    <t>一般会計</t>
  </si>
  <si>
    <t>水道事業会計</t>
  </si>
  <si>
    <t>病院会計</t>
  </si>
  <si>
    <t>臨海地域開発事業会計</t>
  </si>
  <si>
    <t>都市再開発事業会計</t>
  </si>
  <si>
    <t>下水道事業会計</t>
  </si>
  <si>
    <t>その他会計（赤字）</t>
  </si>
  <si>
    <t>その他会計（黒字）</t>
  </si>
  <si>
    <t>H25末</t>
    <phoneticPr fontId="2"/>
  </si>
  <si>
    <t>H26末</t>
    <phoneticPr fontId="2"/>
  </si>
  <si>
    <t>H27末</t>
    <phoneticPr fontId="2"/>
  </si>
  <si>
    <t>H28末</t>
    <phoneticPr fontId="2"/>
  </si>
  <si>
    <t>H29末</t>
    <phoneticPr fontId="2"/>
  </si>
  <si>
    <t>特別区財政調整会計</t>
    <rPh sb="0" eb="3">
      <t>トクベツク</t>
    </rPh>
    <rPh sb="3" eb="5">
      <t>ザイセイ</t>
    </rPh>
    <rPh sb="5" eb="7">
      <t>チョウセイ</t>
    </rPh>
    <rPh sb="7" eb="9">
      <t>カイケイ</t>
    </rPh>
    <phoneticPr fontId="5"/>
  </si>
  <si>
    <t>-</t>
    <phoneticPr fontId="2"/>
  </si>
  <si>
    <t>-</t>
    <phoneticPr fontId="2"/>
  </si>
  <si>
    <t>地方消費税清算会計</t>
    <rPh sb="0" eb="2">
      <t>チホウ</t>
    </rPh>
    <rPh sb="2" eb="5">
      <t>ショウヒゼイ</t>
    </rPh>
    <rPh sb="5" eb="7">
      <t>セイサン</t>
    </rPh>
    <rPh sb="7" eb="9">
      <t>カイケイ</t>
    </rPh>
    <phoneticPr fontId="5"/>
  </si>
  <si>
    <t>小笠原諸島生活再建資金会計</t>
    <rPh sb="0" eb="3">
      <t>オガサワラ</t>
    </rPh>
    <rPh sb="3" eb="5">
      <t>ショトウ</t>
    </rPh>
    <rPh sb="5" eb="7">
      <t>セイカツ</t>
    </rPh>
    <rPh sb="7" eb="9">
      <t>サイケン</t>
    </rPh>
    <rPh sb="9" eb="11">
      <t>シキン</t>
    </rPh>
    <rPh sb="11" eb="13">
      <t>カイケイ</t>
    </rPh>
    <phoneticPr fontId="2"/>
  </si>
  <si>
    <t>母子父子福祉貸付資金会計</t>
    <rPh sb="0" eb="2">
      <t>ボシ</t>
    </rPh>
    <rPh sb="2" eb="4">
      <t>フシ</t>
    </rPh>
    <rPh sb="4" eb="6">
      <t>フクシ</t>
    </rPh>
    <rPh sb="6" eb="8">
      <t>カシツケ</t>
    </rPh>
    <rPh sb="8" eb="10">
      <t>シキン</t>
    </rPh>
    <rPh sb="10" eb="12">
      <t>カイケイ</t>
    </rPh>
    <phoneticPr fontId="2"/>
  </si>
  <si>
    <t>心身障害者扶養年金会計</t>
    <rPh sb="0" eb="2">
      <t>シンシン</t>
    </rPh>
    <rPh sb="2" eb="5">
      <t>ショウガイシャ</t>
    </rPh>
    <rPh sb="5" eb="7">
      <t>フヨウ</t>
    </rPh>
    <rPh sb="7" eb="9">
      <t>ネンキン</t>
    </rPh>
    <rPh sb="9" eb="11">
      <t>カイケイ</t>
    </rPh>
    <phoneticPr fontId="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</si>
  <si>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2"/>
  </si>
  <si>
    <t>-</t>
    <phoneticPr fontId="2"/>
  </si>
  <si>
    <t>林業・木材産業改善資金助成会計</t>
    <rPh sb="0" eb="2">
      <t>リンギョウ</t>
    </rPh>
    <rPh sb="3" eb="5">
      <t>モクザイ</t>
    </rPh>
    <rPh sb="5" eb="7">
      <t>サンギョウ</t>
    </rPh>
    <rPh sb="7" eb="9">
      <t>カイゼン</t>
    </rPh>
    <rPh sb="9" eb="11">
      <t>シキン</t>
    </rPh>
    <rPh sb="11" eb="13">
      <t>スケナリ</t>
    </rPh>
    <rPh sb="13" eb="15">
      <t>カイケイ</t>
    </rPh>
    <phoneticPr fontId="2"/>
  </si>
  <si>
    <t>沿岸漁業改善資金助成会計</t>
    <rPh sb="0" eb="2">
      <t>エンガン</t>
    </rPh>
    <rPh sb="2" eb="4">
      <t>ギョギョウ</t>
    </rPh>
    <rPh sb="4" eb="6">
      <t>カイゼン</t>
    </rPh>
    <rPh sb="6" eb="8">
      <t>シキン</t>
    </rPh>
    <rPh sb="8" eb="10">
      <t>スケナリ</t>
    </rPh>
    <rPh sb="10" eb="12">
      <t>カイケイ</t>
    </rPh>
    <phoneticPr fontId="2"/>
  </si>
  <si>
    <t>都営住宅等事業会計</t>
    <rPh sb="0" eb="2">
      <t>トエイ</t>
    </rPh>
    <rPh sb="2" eb="4">
      <t>ジュウタク</t>
    </rPh>
    <rPh sb="4" eb="5">
      <t>トウ</t>
    </rPh>
    <rPh sb="5" eb="7">
      <t>ジギョウ</t>
    </rPh>
    <rPh sb="7" eb="9">
      <t>カイケイ</t>
    </rPh>
    <phoneticPr fontId="2"/>
  </si>
  <si>
    <t>都市開発資金会計</t>
    <rPh sb="0" eb="2">
      <t>トシ</t>
    </rPh>
    <rPh sb="2" eb="4">
      <t>カイハツ</t>
    </rPh>
    <rPh sb="4" eb="6">
      <t>シキン</t>
    </rPh>
    <rPh sb="6" eb="8">
      <t>カイケイ</t>
    </rPh>
    <phoneticPr fontId="2"/>
  </si>
  <si>
    <t>用地会計</t>
    <rPh sb="0" eb="2">
      <t>ヨウチ</t>
    </rPh>
    <rPh sb="2" eb="4">
      <t>カイケイ</t>
    </rPh>
    <phoneticPr fontId="2"/>
  </si>
  <si>
    <t>公債費会計</t>
    <rPh sb="0" eb="3">
      <t>コウサイヒ</t>
    </rPh>
    <rPh sb="3" eb="5">
      <t>カイケイ</t>
    </rPh>
    <phoneticPr fontId="2"/>
  </si>
  <si>
    <t>臨海都市基盤整備事業会計</t>
    <rPh sb="0" eb="2">
      <t>リンカイ</t>
    </rPh>
    <rPh sb="2" eb="4">
      <t>トシ</t>
    </rPh>
    <rPh sb="4" eb="6">
      <t>キバン</t>
    </rPh>
    <rPh sb="6" eb="8">
      <t>セイビ</t>
    </rPh>
    <rPh sb="8" eb="10">
      <t>ジギョウ</t>
    </rPh>
    <rPh sb="10" eb="12">
      <t>カイケイ</t>
    </rPh>
    <phoneticPr fontId="2"/>
  </si>
  <si>
    <t>都営住宅等保証金会計</t>
    <rPh sb="0" eb="2">
      <t>トエイ</t>
    </rPh>
    <rPh sb="2" eb="4">
      <t>ジュウタク</t>
    </rPh>
    <rPh sb="4" eb="5">
      <t>トウ</t>
    </rPh>
    <rPh sb="5" eb="8">
      <t>ホショウキン</t>
    </rPh>
    <rPh sb="8" eb="10">
      <t>カイケイ</t>
    </rPh>
    <phoneticPr fontId="2"/>
  </si>
  <si>
    <t>-</t>
    <phoneticPr fontId="2"/>
  </si>
  <si>
    <t>東京都人権啓発センター</t>
    <rPh sb="0" eb="2">
      <t>トウキョウ</t>
    </rPh>
    <rPh sb="2" eb="3">
      <t>ト</t>
    </rPh>
    <rPh sb="3" eb="5">
      <t>ジンケン</t>
    </rPh>
    <rPh sb="5" eb="7">
      <t>ケイハツ</t>
    </rPh>
    <phoneticPr fontId="2"/>
  </si>
  <si>
    <t>東京都島しょ振興公社</t>
    <rPh sb="0" eb="2">
      <t>トウキョウ</t>
    </rPh>
    <rPh sb="2" eb="3">
      <t>ト</t>
    </rPh>
    <rPh sb="3" eb="4">
      <t>シマ</t>
    </rPh>
    <rPh sb="6" eb="8">
      <t>シンコウ</t>
    </rPh>
    <rPh sb="8" eb="10">
      <t>コウシャ</t>
    </rPh>
    <phoneticPr fontId="2"/>
  </si>
  <si>
    <t>東京都人材支援事業団</t>
    <rPh sb="0" eb="2">
      <t>トウキョウ</t>
    </rPh>
    <rPh sb="2" eb="3">
      <t>ト</t>
    </rPh>
    <rPh sb="3" eb="5">
      <t>ジンザイ</t>
    </rPh>
    <rPh sb="5" eb="7">
      <t>シエン</t>
    </rPh>
    <rPh sb="7" eb="10">
      <t>ジギョウダン</t>
    </rPh>
    <phoneticPr fontId="2"/>
  </si>
  <si>
    <t>セントラルプラザ</t>
  </si>
  <si>
    <t>東京税務協会</t>
    <rPh sb="0" eb="2">
      <t>トウキョウ</t>
    </rPh>
    <rPh sb="2" eb="4">
      <t>ゼイム</t>
    </rPh>
    <rPh sb="4" eb="6">
      <t>キョウカイ</t>
    </rPh>
    <phoneticPr fontId="2"/>
  </si>
  <si>
    <t>東京都私学財団</t>
    <rPh sb="0" eb="2">
      <t>トウキョウ</t>
    </rPh>
    <rPh sb="2" eb="3">
      <t>ト</t>
    </rPh>
    <rPh sb="3" eb="5">
      <t>シガク</t>
    </rPh>
    <rPh sb="5" eb="7">
      <t>ザイダン</t>
    </rPh>
    <phoneticPr fontId="2"/>
  </si>
  <si>
    <t>東京都歴史文化財団</t>
    <rPh sb="0" eb="2">
      <t>トウキョウ</t>
    </rPh>
    <rPh sb="2" eb="3">
      <t>ト</t>
    </rPh>
    <rPh sb="3" eb="5">
      <t>レキシ</t>
    </rPh>
    <rPh sb="5" eb="7">
      <t>ブンカ</t>
    </rPh>
    <rPh sb="7" eb="9">
      <t>ザイダン</t>
    </rPh>
    <phoneticPr fontId="2"/>
  </si>
  <si>
    <t>東京都交響楽団</t>
    <rPh sb="0" eb="2">
      <t>トウキョウ</t>
    </rPh>
    <rPh sb="2" eb="3">
      <t>ト</t>
    </rPh>
    <rPh sb="3" eb="5">
      <t>コウキョウ</t>
    </rPh>
    <rPh sb="5" eb="7">
      <t>ガクダン</t>
    </rPh>
    <phoneticPr fontId="2"/>
  </si>
  <si>
    <t>東京都環境公社</t>
    <rPh sb="0" eb="2">
      <t>トウキョウ</t>
    </rPh>
    <rPh sb="2" eb="3">
      <t>ト</t>
    </rPh>
    <rPh sb="3" eb="5">
      <t>カンキョウ</t>
    </rPh>
    <rPh sb="5" eb="7">
      <t>コウシャ</t>
    </rPh>
    <phoneticPr fontId="2"/>
  </si>
  <si>
    <t>東京熱供給</t>
    <rPh sb="0" eb="2">
      <t>トウキョウ</t>
    </rPh>
    <rPh sb="2" eb="3">
      <t>ネツ</t>
    </rPh>
    <rPh sb="3" eb="5">
      <t>キョウキュウ</t>
    </rPh>
    <phoneticPr fontId="2"/>
  </si>
  <si>
    <t>東京都都市づくり公社</t>
    <rPh sb="0" eb="2">
      <t>トウキョウ</t>
    </rPh>
    <rPh sb="2" eb="3">
      <t>ト</t>
    </rPh>
    <rPh sb="3" eb="5">
      <t>トシ</t>
    </rPh>
    <rPh sb="8" eb="10">
      <t>コウシャ</t>
    </rPh>
    <phoneticPr fontId="2"/>
  </si>
  <si>
    <t>多摩都市モノレール</t>
    <rPh sb="0" eb="2">
      <t>タマ</t>
    </rPh>
    <rPh sb="2" eb="4">
      <t>トシ</t>
    </rPh>
    <phoneticPr fontId="2"/>
  </si>
  <si>
    <t>東京都臨海高速鉄道</t>
    <rPh sb="0" eb="2">
      <t>トウキョウ</t>
    </rPh>
    <rPh sb="2" eb="3">
      <t>ト</t>
    </rPh>
    <rPh sb="3" eb="5">
      <t>リンカイ</t>
    </rPh>
    <rPh sb="5" eb="7">
      <t>コウソク</t>
    </rPh>
    <rPh sb="7" eb="9">
      <t>テツドウ</t>
    </rPh>
    <phoneticPr fontId="2"/>
  </si>
  <si>
    <t>建設資源広域利用センター</t>
    <rPh sb="0" eb="2">
      <t>ケンセツ</t>
    </rPh>
    <rPh sb="2" eb="4">
      <t>シゲン</t>
    </rPh>
    <rPh sb="4" eb="6">
      <t>コウイキ</t>
    </rPh>
    <rPh sb="6" eb="8">
      <t>リヨウ</t>
    </rPh>
    <phoneticPr fontId="2"/>
  </si>
  <si>
    <t>日本自動車ターミナル</t>
    <rPh sb="0" eb="2">
      <t>ニホン</t>
    </rPh>
    <rPh sb="2" eb="5">
      <t>ジドウシャ</t>
    </rPh>
    <phoneticPr fontId="2"/>
  </si>
  <si>
    <t>東京都住宅供給公社</t>
    <rPh sb="0" eb="2">
      <t>トウキョウ</t>
    </rPh>
    <rPh sb="2" eb="3">
      <t>ト</t>
    </rPh>
    <rPh sb="3" eb="5">
      <t>ジュウタク</t>
    </rPh>
    <rPh sb="5" eb="7">
      <t>キョウキュウ</t>
    </rPh>
    <rPh sb="7" eb="9">
      <t>コウシャ</t>
    </rPh>
    <phoneticPr fontId="2"/>
  </si>
  <si>
    <t>多摩ニュータウン開発センター</t>
    <rPh sb="0" eb="2">
      <t>タマ</t>
    </rPh>
    <rPh sb="8" eb="10">
      <t>カイハツ</t>
    </rPh>
    <phoneticPr fontId="2"/>
  </si>
  <si>
    <t>東京都保健医療公社</t>
    <rPh sb="0" eb="2">
      <t>トウキョウ</t>
    </rPh>
    <rPh sb="2" eb="3">
      <t>ト</t>
    </rPh>
    <rPh sb="3" eb="5">
      <t>ホケン</t>
    </rPh>
    <rPh sb="5" eb="7">
      <t>イリョウ</t>
    </rPh>
    <rPh sb="7" eb="9">
      <t>コウシャ</t>
    </rPh>
    <phoneticPr fontId="2"/>
  </si>
  <si>
    <t>東京都医学総合研究所</t>
    <rPh sb="0" eb="2">
      <t>トウキョウ</t>
    </rPh>
    <rPh sb="2" eb="3">
      <t>ト</t>
    </rPh>
    <rPh sb="3" eb="5">
      <t>イガク</t>
    </rPh>
    <rPh sb="5" eb="7">
      <t>ソウゴウ</t>
    </rPh>
    <rPh sb="7" eb="10">
      <t>ケンキュウショ</t>
    </rPh>
    <phoneticPr fontId="2"/>
  </si>
  <si>
    <t>東京都生活衛生営業指導センター</t>
    <rPh sb="0" eb="2">
      <t>トウキョウ</t>
    </rPh>
    <rPh sb="2" eb="3">
      <t>ト</t>
    </rPh>
    <rPh sb="3" eb="5">
      <t>セイカツ</t>
    </rPh>
    <rPh sb="5" eb="7">
      <t>エイセイ</t>
    </rPh>
    <rPh sb="7" eb="9">
      <t>エイギョウ</t>
    </rPh>
    <rPh sb="9" eb="11">
      <t>シドウ</t>
    </rPh>
    <phoneticPr fontId="2"/>
  </si>
  <si>
    <t>城北労働・福祉センター</t>
    <rPh sb="0" eb="2">
      <t>ジョウホク</t>
    </rPh>
    <rPh sb="2" eb="4">
      <t>ロウドウ</t>
    </rPh>
    <rPh sb="5" eb="7">
      <t>フクシ</t>
    </rPh>
    <phoneticPr fontId="2"/>
  </si>
  <si>
    <t>東京都中小企業振興公社</t>
    <rPh sb="0" eb="2">
      <t>トウキョウ</t>
    </rPh>
    <rPh sb="2" eb="3">
      <t>ト</t>
    </rPh>
    <rPh sb="3" eb="5">
      <t>チュウショウ</t>
    </rPh>
    <rPh sb="5" eb="7">
      <t>キギョウ</t>
    </rPh>
    <rPh sb="7" eb="9">
      <t>シンコウ</t>
    </rPh>
    <rPh sb="9" eb="11">
      <t>コウシャ</t>
    </rPh>
    <phoneticPr fontId="2"/>
  </si>
  <si>
    <t>東京都ビジネスサービス</t>
    <rPh sb="0" eb="2">
      <t>トウキョウ</t>
    </rPh>
    <rPh sb="2" eb="3">
      <t>ト</t>
    </rPh>
    <phoneticPr fontId="2"/>
  </si>
  <si>
    <t>東京都プリプレス・トッパン</t>
    <rPh sb="0" eb="2">
      <t>トウキョウ</t>
    </rPh>
    <rPh sb="2" eb="3">
      <t>ト</t>
    </rPh>
    <phoneticPr fontId="2"/>
  </si>
  <si>
    <t>東京都農住都市支援センター</t>
    <rPh sb="0" eb="2">
      <t>トウキョウ</t>
    </rPh>
    <rPh sb="2" eb="3">
      <t>ト</t>
    </rPh>
    <rPh sb="3" eb="4">
      <t>ノウ</t>
    </rPh>
    <rPh sb="4" eb="5">
      <t>ス</t>
    </rPh>
    <rPh sb="5" eb="7">
      <t>トシ</t>
    </rPh>
    <rPh sb="7" eb="9">
      <t>シエン</t>
    </rPh>
    <phoneticPr fontId="2"/>
  </si>
  <si>
    <t>東京国際フォーラム</t>
    <rPh sb="0" eb="2">
      <t>トウキョウ</t>
    </rPh>
    <rPh sb="2" eb="4">
      <t>コクサイ</t>
    </rPh>
    <phoneticPr fontId="2"/>
  </si>
  <si>
    <t>東京しごと財団</t>
    <rPh sb="0" eb="2">
      <t>トウキョウ</t>
    </rPh>
    <rPh sb="5" eb="7">
      <t>ザイダン</t>
    </rPh>
    <phoneticPr fontId="2"/>
  </si>
  <si>
    <t>東京都スポーツ文化事業団</t>
    <rPh sb="0" eb="2">
      <t>トウキョウ</t>
    </rPh>
    <rPh sb="2" eb="3">
      <t>ト</t>
    </rPh>
    <rPh sb="7" eb="9">
      <t>ブンカ</t>
    </rPh>
    <rPh sb="9" eb="12">
      <t>ジギョウダン</t>
    </rPh>
    <phoneticPr fontId="2"/>
  </si>
  <si>
    <t>東京マラソン財団</t>
    <rPh sb="0" eb="2">
      <t>トウキョウ</t>
    </rPh>
    <rPh sb="6" eb="8">
      <t>ザイダン</t>
    </rPh>
    <phoneticPr fontId="2"/>
  </si>
  <si>
    <t>東京スタジアム</t>
    <rPh sb="0" eb="2">
      <t>トウキョウ</t>
    </rPh>
    <phoneticPr fontId="2"/>
  </si>
  <si>
    <t>東京オリンピック・パラリンピック競技大会組織委員会</t>
    <rPh sb="0" eb="2">
      <t>トウキョウ</t>
    </rPh>
    <rPh sb="16" eb="18">
      <t>キョウギ</t>
    </rPh>
    <rPh sb="18" eb="20">
      <t>タイカイ</t>
    </rPh>
    <rPh sb="20" eb="22">
      <t>ソシキ</t>
    </rPh>
    <rPh sb="22" eb="25">
      <t>イインカイ</t>
    </rPh>
    <phoneticPr fontId="2"/>
  </si>
  <si>
    <t>八丈島空港ターミナルビル</t>
    <rPh sb="0" eb="3">
      <t>ハチジョウジマ</t>
    </rPh>
    <rPh sb="3" eb="5">
      <t>クウコウ</t>
    </rPh>
    <phoneticPr fontId="2"/>
  </si>
  <si>
    <t>東京臨海ホールディングス</t>
    <rPh sb="0" eb="2">
      <t>トウキョウ</t>
    </rPh>
    <rPh sb="2" eb="4">
      <t>リンカイ</t>
    </rPh>
    <phoneticPr fontId="2"/>
  </si>
  <si>
    <t>東京港埠頭</t>
    <rPh sb="0" eb="2">
      <t>トウキョウ</t>
    </rPh>
    <rPh sb="2" eb="3">
      <t>コウ</t>
    </rPh>
    <rPh sb="3" eb="5">
      <t>フトウ</t>
    </rPh>
    <phoneticPr fontId="2"/>
  </si>
  <si>
    <t>東京食肉市場</t>
    <rPh sb="0" eb="2">
      <t>トウキョウ</t>
    </rPh>
    <rPh sb="2" eb="4">
      <t>ショクニク</t>
    </rPh>
    <rPh sb="4" eb="6">
      <t>シジョウ</t>
    </rPh>
    <phoneticPr fontId="2"/>
  </si>
  <si>
    <t>東京都地下鉄建設</t>
    <rPh sb="0" eb="2">
      <t>トウキョウ</t>
    </rPh>
    <rPh sb="2" eb="3">
      <t>ト</t>
    </rPh>
    <rPh sb="3" eb="6">
      <t>チカテツ</t>
    </rPh>
    <rPh sb="6" eb="8">
      <t>ケンセツ</t>
    </rPh>
    <phoneticPr fontId="2"/>
  </si>
  <si>
    <t>東京トラフィック開発</t>
    <rPh sb="0" eb="2">
      <t>トウキョウ</t>
    </rPh>
    <rPh sb="8" eb="10">
      <t>カイハツ</t>
    </rPh>
    <phoneticPr fontId="2"/>
  </si>
  <si>
    <t>はとバス</t>
  </si>
  <si>
    <t>東京交通会館</t>
    <rPh sb="0" eb="2">
      <t>トウキョウ</t>
    </rPh>
    <rPh sb="2" eb="4">
      <t>コウツウ</t>
    </rPh>
    <rPh sb="4" eb="6">
      <t>カイカン</t>
    </rPh>
    <phoneticPr fontId="2"/>
  </si>
  <si>
    <t>東京交通サービス</t>
    <rPh sb="0" eb="2">
      <t>トウキョウ</t>
    </rPh>
    <rPh sb="2" eb="4">
      <t>コウツウ</t>
    </rPh>
    <phoneticPr fontId="2"/>
  </si>
  <si>
    <t>東京水道サービス</t>
    <rPh sb="0" eb="2">
      <t>トウキョウ</t>
    </rPh>
    <rPh sb="2" eb="4">
      <t>スイドウ</t>
    </rPh>
    <phoneticPr fontId="2"/>
  </si>
  <si>
    <t>ＰＵＣ</t>
  </si>
  <si>
    <t>東京都下水道サービス</t>
    <rPh sb="0" eb="2">
      <t>トウキョウ</t>
    </rPh>
    <rPh sb="2" eb="3">
      <t>ト</t>
    </rPh>
    <rPh sb="3" eb="6">
      <t>ゲスイドウ</t>
    </rPh>
    <phoneticPr fontId="2"/>
  </si>
  <si>
    <t>暴力団追放運動推進都民センター</t>
    <rPh sb="0" eb="3">
      <t>ボウリョクダン</t>
    </rPh>
    <rPh sb="3" eb="5">
      <t>ツイホウ</t>
    </rPh>
    <rPh sb="5" eb="7">
      <t>ウンドウ</t>
    </rPh>
    <rPh sb="7" eb="9">
      <t>スイシン</t>
    </rPh>
    <rPh sb="9" eb="11">
      <t>トミン</t>
    </rPh>
    <phoneticPr fontId="2"/>
  </si>
  <si>
    <t>公立大学法人首都大学東京</t>
    <rPh sb="0" eb="2">
      <t>コウリツ</t>
    </rPh>
    <rPh sb="2" eb="4">
      <t>ダイガク</t>
    </rPh>
    <rPh sb="4" eb="6">
      <t>ホウジン</t>
    </rPh>
    <rPh sb="6" eb="10">
      <t>シュトダイガク</t>
    </rPh>
    <rPh sb="10" eb="12">
      <t>トウキョウ</t>
    </rPh>
    <phoneticPr fontId="2"/>
  </si>
  <si>
    <t>東京都立産業技術研究センター</t>
    <rPh sb="0" eb="2">
      <t>トウキョウ</t>
    </rPh>
    <rPh sb="2" eb="4">
      <t>トリツ</t>
    </rPh>
    <rPh sb="4" eb="6">
      <t>サンギョウ</t>
    </rPh>
    <rPh sb="6" eb="8">
      <t>ギジュツ</t>
    </rPh>
    <rPh sb="8" eb="10">
      <t>ケンキュウ</t>
    </rPh>
    <phoneticPr fontId="2"/>
  </si>
  <si>
    <t>東京都健康長寿医療センター</t>
    <rPh sb="0" eb="2">
      <t>トウキョウ</t>
    </rPh>
    <rPh sb="2" eb="3">
      <t>ト</t>
    </rPh>
    <rPh sb="3" eb="5">
      <t>ケンコウ</t>
    </rPh>
    <rPh sb="5" eb="7">
      <t>チョウジュ</t>
    </rPh>
    <rPh sb="7" eb="9">
      <t>イリョウ</t>
    </rPh>
    <phoneticPr fontId="2"/>
  </si>
  <si>
    <t>〇</t>
    <phoneticPr fontId="2"/>
  </si>
  <si>
    <t xml:space="preserve"> </t>
    <phoneticPr fontId="5"/>
  </si>
  <si>
    <t xml:space="preserve"> </t>
    <phoneticPr fontId="5"/>
  </si>
  <si>
    <t>標準財政規模比（％）</t>
    <phoneticPr fontId="5"/>
  </si>
  <si>
    <t>元利償還金等(A)</t>
    <phoneticPr fontId="5"/>
  </si>
  <si>
    <t>満期一括償還地方債に係る年度割相当額</t>
    <phoneticPr fontId="5"/>
  </si>
  <si>
    <t>一時借入金の利子</t>
    <phoneticPr fontId="5"/>
  </si>
  <si>
    <t>実質公債費比率の分子</t>
    <phoneticPr fontId="5"/>
  </si>
  <si>
    <t>将来負担額(A)</t>
    <phoneticPr fontId="5"/>
  </si>
  <si>
    <t>うち、健全化法施行規則附則第三条に係る負担見込額</t>
    <phoneticPr fontId="5"/>
  </si>
  <si>
    <t>(A)－(B)</t>
    <phoneticPr fontId="5"/>
  </si>
  <si>
    <t>東京オリンピック・パラリンピック開催準備基金</t>
    <rPh sb="0" eb="2">
      <t>トウキョウ</t>
    </rPh>
    <rPh sb="16" eb="18">
      <t>カイサイ</t>
    </rPh>
    <rPh sb="18" eb="20">
      <t>ジュンビ</t>
    </rPh>
    <rPh sb="20" eb="22">
      <t>キキン</t>
    </rPh>
    <phoneticPr fontId="2"/>
  </si>
  <si>
    <t>社会資本等整備基金</t>
    <rPh sb="0" eb="9">
      <t>シャカイシホントウセイビキキン</t>
    </rPh>
    <phoneticPr fontId="2"/>
  </si>
  <si>
    <t>防災街づくり基金</t>
    <rPh sb="0" eb="2">
      <t>ボウサイ</t>
    </rPh>
    <rPh sb="2" eb="3">
      <t>マチ</t>
    </rPh>
    <rPh sb="6" eb="8">
      <t>キキン</t>
    </rPh>
    <phoneticPr fontId="2"/>
  </si>
  <si>
    <t>福祉先進都市実現基金</t>
    <rPh sb="0" eb="2">
      <t>フクシ</t>
    </rPh>
    <rPh sb="2" eb="4">
      <t>センシン</t>
    </rPh>
    <rPh sb="4" eb="6">
      <t>トシ</t>
    </rPh>
    <rPh sb="6" eb="8">
      <t>ジツゲン</t>
    </rPh>
    <rPh sb="8" eb="10">
      <t>キキン</t>
    </rPh>
    <phoneticPr fontId="2"/>
  </si>
  <si>
    <t>鉄道新線建設等準備基金</t>
    <rPh sb="0" eb="2">
      <t>テツドウ</t>
    </rPh>
    <rPh sb="2" eb="4">
      <t>シンセン</t>
    </rPh>
    <rPh sb="4" eb="6">
      <t>ケンセツ</t>
    </rPh>
    <rPh sb="6" eb="7">
      <t>トウ</t>
    </rPh>
    <rPh sb="7" eb="9">
      <t>ジュンビ</t>
    </rPh>
    <rPh sb="9" eb="11">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</si>
  <si>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</si>
  <si>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</si>
  <si>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</si>
  <si>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</si>
  <si>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</si>
  <si>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在高の減少に伴い将来負担額が着実に減少し、将来負担比率は平成27年から29年まで減少してきたところである。30年度は将来負担比率が上昇しているが、これは、同年度においても将来負担額は減少しているものの、基準財政需要額算入見込額をはじめとした充当可能財源額等が相対的により大きく減少したことから、算定上、指標が上昇しているものである。
・また、有形固定資産減価償却率は、平成29年度の30.2％から47.9％に上昇しているが、平成30年度より有形固定資産の残価率を廃止し、残存簿価1円まで償却する方式に変更したことなどによるものである。</t>
    <rPh sb="1" eb="4">
      <t>チホウサイ</t>
    </rPh>
    <rPh sb="4" eb="6">
      <t>ゲンザイ</t>
    </rPh>
    <rPh sb="6" eb="7">
      <t>ダカ</t>
    </rPh>
    <rPh sb="8" eb="10">
      <t>ゲンショウ</t>
    </rPh>
    <rPh sb="11" eb="12">
      <t>トモナ</t>
    </rPh>
    <rPh sb="13" eb="15">
      <t>ショウライ</t>
    </rPh>
    <rPh sb="15" eb="17">
      <t>フタン</t>
    </rPh>
    <rPh sb="17" eb="18">
      <t>ガク</t>
    </rPh>
    <rPh sb="19" eb="21">
      <t>チャクジツ</t>
    </rPh>
    <rPh sb="22" eb="24">
      <t>ゲンショウ</t>
    </rPh>
    <rPh sb="26" eb="28">
      <t>ショウライ</t>
    </rPh>
    <rPh sb="28" eb="30">
      <t>フタン</t>
    </rPh>
    <rPh sb="30" eb="32">
      <t>ヒリツ</t>
    </rPh>
    <rPh sb="33" eb="35">
      <t>ヘイセイ</t>
    </rPh>
    <rPh sb="37" eb="38">
      <t>ネン</t>
    </rPh>
    <rPh sb="42" eb="43">
      <t>ネン</t>
    </rPh>
    <rPh sb="45" eb="47">
      <t>ゲンショウ</t>
    </rPh>
    <rPh sb="60" eb="62">
      <t>ネンド</t>
    </rPh>
    <rPh sb="63" eb="65">
      <t>ショウライ</t>
    </rPh>
    <rPh sb="65" eb="67">
      <t>フタン</t>
    </rPh>
    <rPh sb="67" eb="69">
      <t>ヒリツ</t>
    </rPh>
    <rPh sb="70" eb="72">
      <t>ジョウショウ</t>
    </rPh>
    <rPh sb="82" eb="85">
      <t>ドウネンド</t>
    </rPh>
    <rPh sb="90" eb="92">
      <t>ショウライ</t>
    </rPh>
    <rPh sb="92" eb="94">
      <t>フタン</t>
    </rPh>
    <rPh sb="94" eb="95">
      <t>ガク</t>
    </rPh>
    <rPh sb="96" eb="98">
      <t>ゲンショウ</t>
    </rPh>
    <rPh sb="106" eb="108">
      <t>キジュン</t>
    </rPh>
    <rPh sb="108" eb="110">
      <t>ザイセイ</t>
    </rPh>
    <rPh sb="110" eb="112">
      <t>ジュヨウ</t>
    </rPh>
    <rPh sb="112" eb="113">
      <t>ガク</t>
    </rPh>
    <rPh sb="113" eb="115">
      <t>サンニュウ</t>
    </rPh>
    <rPh sb="115" eb="117">
      <t>ミコ</t>
    </rPh>
    <rPh sb="117" eb="118">
      <t>ガク</t>
    </rPh>
    <rPh sb="125" eb="127">
      <t>ジュウトウ</t>
    </rPh>
    <rPh sb="127" eb="129">
      <t>カノウ</t>
    </rPh>
    <rPh sb="129" eb="131">
      <t>ザイゲン</t>
    </rPh>
    <rPh sb="131" eb="132">
      <t>ガク</t>
    </rPh>
    <rPh sb="132" eb="133">
      <t>トウ</t>
    </rPh>
    <rPh sb="134" eb="137">
      <t>ソウタイテキ</t>
    </rPh>
    <rPh sb="140" eb="141">
      <t>オオ</t>
    </rPh>
    <rPh sb="143" eb="145">
      <t>ゲンショウ</t>
    </rPh>
    <rPh sb="152" eb="154">
      <t>サンテイ</t>
    </rPh>
    <rPh sb="154" eb="155">
      <t>ジョウ</t>
    </rPh>
    <rPh sb="156" eb="158">
      <t>シヒョウ</t>
    </rPh>
    <rPh sb="159" eb="161">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</si>
  <si>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</si>
  <si>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</si>
  <si>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</si>
  <si>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</si>
  <si>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</si>
  <si>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</si>
  <si>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残高や退職手当負担見込額の減少など、将来負担額は着実に減少しているが、基準財政需要額算入見込額をはじめとした充当可能財源等が相対的により大きく減少したことから、算定上、指標が上昇しているものである。
・実質公債費比率は、元利償還金が減少したことや、特定財源の額が増加したこと等により0.1ポイント改善した。
・都にあっては、元利償還金等から算定上控除される都市計画税を都道府県で唯一特例で課税しているため、他道府県に比べて実質公債費率が低くなる傾向がある。</t>
    <rPh sb="1" eb="3">
      <t>ショウライ</t>
    </rPh>
    <rPh sb="3" eb="5">
      <t>フタン</t>
    </rPh>
    <rPh sb="5" eb="7">
      <t>ヒリツ</t>
    </rPh>
    <rPh sb="9" eb="12">
      <t>チホウサイ</t>
    </rPh>
    <rPh sb="12" eb="14">
      <t>ザンダカ</t>
    </rPh>
    <rPh sb="15" eb="17">
      <t>タイショク</t>
    </rPh>
    <rPh sb="17" eb="19">
      <t>テアテ</t>
    </rPh>
    <rPh sb="19" eb="21">
      <t>フタン</t>
    </rPh>
    <rPh sb="21" eb="23">
      <t>ミコミ</t>
    </rPh>
    <rPh sb="23" eb="24">
      <t>ガク</t>
    </rPh>
    <rPh sb="25" eb="27">
      <t>ゲンショウ</t>
    </rPh>
    <rPh sb="30" eb="32">
      <t>ショウライ</t>
    </rPh>
    <rPh sb="32" eb="34">
      <t>フタン</t>
    </rPh>
    <rPh sb="34" eb="35">
      <t>ガク</t>
    </rPh>
    <rPh sb="36" eb="38">
      <t>チャクジツ</t>
    </rPh>
    <rPh sb="39" eb="41">
      <t>ゲンショウ</t>
    </rPh>
    <rPh sb="47" eb="49">
      <t>キジュン</t>
    </rPh>
    <rPh sb="49" eb="51">
      <t>ザイセイ</t>
    </rPh>
    <rPh sb="51" eb="53">
      <t>ジュヨウ</t>
    </rPh>
    <rPh sb="53" eb="54">
      <t>ガク</t>
    </rPh>
    <rPh sb="54" eb="56">
      <t>サンニュウ</t>
    </rPh>
    <rPh sb="56" eb="58">
      <t>ミコミ</t>
    </rPh>
    <rPh sb="58" eb="59">
      <t>ガク</t>
    </rPh>
    <rPh sb="66" eb="68">
      <t>ジュウトウ</t>
    </rPh>
    <rPh sb="68" eb="70">
      <t>カノウ</t>
    </rPh>
    <rPh sb="70" eb="72">
      <t>ザイゲン</t>
    </rPh>
    <rPh sb="72" eb="73">
      <t>トウ</t>
    </rPh>
    <rPh sb="74" eb="77">
      <t>ソウタイテキ</t>
    </rPh>
    <rPh sb="80" eb="81">
      <t>オオ</t>
    </rPh>
    <rPh sb="83" eb="85">
      <t>ゲンショウ</t>
    </rPh>
    <rPh sb="92" eb="94">
      <t>サンテイ</t>
    </rPh>
    <rPh sb="94" eb="95">
      <t>ジョウ</t>
    </rPh>
    <rPh sb="96" eb="98">
      <t>シヒョウ</t>
    </rPh>
    <rPh sb="99" eb="101">
      <t>ジョウショウ</t>
    </rPh>
    <rPh sb="122" eb="124">
      <t>ガンリ</t>
    </rPh>
    <rPh sb="124" eb="127">
      <t>ショウカンキン</t>
    </rPh>
    <rPh sb="128" eb="130">
      <t>ゲンショウ</t>
    </rPh>
    <rPh sb="136" eb="138">
      <t>トクテイ</t>
    </rPh>
    <rPh sb="138" eb="140">
      <t>ザイゲン</t>
    </rPh>
    <rPh sb="141" eb="142">
      <t>ガク</t>
    </rPh>
    <rPh sb="143" eb="145">
      <t>ゾウカ</t>
    </rPh>
    <rPh sb="149" eb="150">
      <t>トウ</t>
    </rPh>
    <rPh sb="160" eb="162">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</si>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</sst>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9" fontId="1" fillId="0" borderId="0" applyFont="0" applyFill="0" applyBorder="0" applyAlignment="0" applyProtection="0">
      <alignment vertical="center"/>
    </xf>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xf numFmtId="0" fontId="17" fillId="0" borderId="0">
      <alignment vertical="center"/>
    </xf>
    <xf numFmtId="0" fontId="1" fillId="0" borderId="0">
      <alignment vertical="center"/>
    </xf>
    <xf numFmtId="0" fontId="1" fillId="0" borderId="0">
      <alignment vertical="center"/>
    </xf>
    <xf numFmtId="0" fontId="10" fillId="0" borderId="0"/>
    <xf numFmtId="0" fontId="1" fillId="0" borderId="0">
      <alignment vertical="center"/>
    </xf>
    <xf numFmtId="0" fontId="21" fillId="0" borderId="0"/>
    <xf numFmtId="0" fontId="10" fillId="0" borderId="0">
      <alignment vertical="center"/>
    </xf>
    <xf numFmtId="0" fontId="21" fillId="0" borderId="0"/>
    <xf numFmtId="0" fontId="10" fillId="0" borderId="0"/>
    <xf numFmtId="6" fontId="10" fillId="0" borderId="0" applyFont="0" applyFill="0" applyBorder="0" applyAlignment="0" applyProtection="0">
      <alignment vertical="center"/>
    </xf>
    <xf numFmtId="6" fontId="10" fillId="0" borderId="0" applyFont="0" applyFill="0" applyBorder="0" applyAlignment="0" applyProtection="0"/>
    <xf numFmtId="6" fontId="10" fillId="0" borderId="0" applyFont="0" applyFill="0" applyBorder="0" applyAlignment="0" applyProtection="0">
      <alignment vertical="center"/>
    </xf>
    <xf numFmtId="6" fontId="10" fillId="0" borderId="0" applyFont="0" applyFill="0" applyBorder="0" applyAlignment="0" applyProtection="0"/>
    <xf numFmtId="0" fontId="35" fillId="0" borderId="0">
      <alignment vertical="center"/>
    </xf>
  </cellStyleXfs>
  <cellXfs count="12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0" fontId="36" fillId="0" borderId="0" xfId="42" applyFont="1">
      <alignment vertical="center"/>
    </xf>
    <xf numFmtId="180" fontId="1" fillId="0" borderId="0" xfId="16" applyNumberFormat="1" applyFont="1">
      <alignment vertical="center"/>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0" fontId="21" fillId="0" borderId="0" xfId="10" applyFont="1" applyAlignment="1">
      <alignment vertical="center" shrinkToFit="1"/>
    </xf>
    <xf numFmtId="0" fontId="21" fillId="0" borderId="38" xfId="10" applyFont="1" applyBorder="1" applyAlignment="1">
      <alignment vertical="center" shrinkToFit="1"/>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0" fontId="17" fillId="0" borderId="0" xfId="10" applyFont="1">
      <alignment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2" xfId="12" applyNumberFormat="1" applyFont="1" applyBorder="1" applyAlignment="1" applyProtection="1">
      <alignment horizontal="right" vertical="center" shrinkToFit="1"/>
      <protection locked="0"/>
    </xf>
    <xf numFmtId="188" fontId="29" fillId="0" borderId="108" xfId="12" applyNumberFormat="1" applyFont="1" applyBorder="1" applyAlignment="1" applyProtection="1">
      <alignment horizontal="right" vertical="center" shrinkToFit="1"/>
      <protection locked="0"/>
    </xf>
    <xf numFmtId="188" fontId="29" fillId="0" borderId="115" xfId="12" applyNumberFormat="1" applyFont="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8" fontId="1" fillId="6" borderId="34" xfId="17" applyNumberFormat="1" applyFont="1" applyFill="1" applyBorder="1" applyAlignment="1">
      <alignment horizontal="center" vertical="center"/>
    </xf>
    <xf numFmtId="178" fontId="10" fillId="0" borderId="0" xfId="16" applyNumberFormat="1" applyAlignment="1">
      <alignment horizontal="center" vertical="center"/>
    </xf>
    <xf numFmtId="188"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8"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8" fontId="1" fillId="6" borderId="187"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43">
    <cellStyle name="パーセント 2" xfId="20" xr:uid="{00000000-0005-0000-0000-000000000000}"/>
    <cellStyle name="桁区切り 2" xfId="21" xr:uid="{00000000-0005-0000-0000-000001000000}"/>
    <cellStyle name="桁区切り 2 2" xfId="22" xr:uid="{00000000-0005-0000-0000-000002000000}"/>
    <cellStyle name="桁区切り 2 3" xfId="23" xr:uid="{00000000-0005-0000-0000-000003000000}"/>
    <cellStyle name="桁区切り 3" xfId="24" xr:uid="{00000000-0005-0000-0000-000004000000}"/>
    <cellStyle name="桁区切り 4" xfId="25" xr:uid="{00000000-0005-0000-0000-000005000000}"/>
    <cellStyle name="桁区切り 5" xfId="26" xr:uid="{00000000-0005-0000-0000-000006000000}"/>
    <cellStyle name="通貨 2" xfId="27" xr:uid="{00000000-0005-0000-0000-000007000000}"/>
    <cellStyle name="通貨 2 2" xfId="38" xr:uid="{00000000-0005-0000-0000-000008000000}"/>
    <cellStyle name="通貨 2 3" xfId="40" xr:uid="{00000000-0005-0000-0000-000009000000}"/>
    <cellStyle name="通貨 3" xfId="28" xr:uid="{00000000-0005-0000-0000-00000A000000}"/>
    <cellStyle name="通貨 3 2" xfId="39" xr:uid="{00000000-0005-0000-0000-00000B000000}"/>
    <cellStyle name="通貨 3 3" xfId="41" xr:uid="{00000000-0005-0000-0000-00000C000000}"/>
    <cellStyle name="標準" xfId="0" builtinId="0"/>
    <cellStyle name="標準 2" xfId="6" xr:uid="{00000000-0005-0000-0000-00000E000000}"/>
    <cellStyle name="標準 2 2" xfId="7" xr:uid="{00000000-0005-0000-0000-00000F000000}"/>
    <cellStyle name="標準 2 3" xfId="30" xr:uid="{00000000-0005-0000-0000-000010000000}"/>
    <cellStyle name="標準 2 4" xfId="29" xr:uid="{00000000-0005-0000-0000-000011000000}"/>
    <cellStyle name="標準 2_2007AJAHO401600" xfId="31" xr:uid="{00000000-0005-0000-0000-000012000000}"/>
    <cellStyle name="標準 3" xfId="10" xr:uid="{00000000-0005-0000-0000-000013000000}"/>
    <cellStyle name="標準 3 2" xfId="32" xr:uid="{00000000-0005-0000-0000-000014000000}"/>
    <cellStyle name="標準 3 3" xfId="11" xr:uid="{00000000-0005-0000-0000-000015000000}"/>
    <cellStyle name="標準 3_APAHO401000" xfId="33" xr:uid="{00000000-0005-0000-0000-000016000000}"/>
    <cellStyle name="標準 4" xfId="5" xr:uid="{00000000-0005-0000-0000-000017000000}"/>
    <cellStyle name="標準 4 2" xfId="35" xr:uid="{00000000-0005-0000-0000-000018000000}"/>
    <cellStyle name="標準 4 3" xfId="34" xr:uid="{00000000-0005-0000-0000-000019000000}"/>
    <cellStyle name="標準 4_APAHO401000" xfId="36" xr:uid="{00000000-0005-0000-0000-00001A000000}"/>
    <cellStyle name="標準 4_APAHO401600" xfId="1" xr:uid="{00000000-0005-0000-0000-00001B000000}"/>
    <cellStyle name="標準 4_APAHO401900" xfId="4" xr:uid="{00000000-0005-0000-0000-00001C000000}"/>
    <cellStyle name="標準 4_ZJ08_022012_青森市_2010" xfId="3" xr:uid="{00000000-0005-0000-0000-00001D000000}"/>
    <cellStyle name="標準 5" xfId="37" xr:uid="{00000000-0005-0000-0000-00001E000000}"/>
    <cellStyle name="標準 6" xfId="8" xr:uid="{00000000-0005-0000-0000-00001F000000}"/>
    <cellStyle name="標準 6_APAHO401000" xfId="9" xr:uid="{00000000-0005-0000-0000-000020000000}"/>
    <cellStyle name="標準 6_APAHO401200_O-JJ1016-001-3_財政状況資料集(決算状況カード(各会計・関係団体))(Rev2)2" xfId="15" xr:uid="{00000000-0005-0000-0000-000021000000}"/>
    <cellStyle name="標準 6_APAHO402200_O-JJ1016-001-3_財政状況資料集(決算状況カード(各会計・関係団体))(Rev2)2" xfId="12" xr:uid="{00000000-0005-0000-0000-000022000000}"/>
    <cellStyle name="標準 7" xfId="42" xr:uid="{00000000-0005-0000-0000-000023000000}"/>
    <cellStyle name="標準_【レイアウト】（県）資料３（Ｐ２）　歳出比較分析表" xfId="16" xr:uid="{00000000-0005-0000-0000-000024000000}"/>
    <cellStyle name="標準_【レイアウト】（市）資料３（Ｐ２）　歳出比較分析表" xfId="17" xr:uid="{00000000-0005-0000-0000-000025000000}"/>
    <cellStyle name="標準_APAHO251300" xfId="18" xr:uid="{00000000-0005-0000-0000-000026000000}"/>
    <cellStyle name="標準_APAHO252300" xfId="19" xr:uid="{00000000-0005-0000-0000-000027000000}"/>
    <cellStyle name="標準_Book1" xfId="13" xr:uid="{00000000-0005-0000-0000-000028000000}"/>
    <cellStyle name="標準_O-JJ0722-001-3_決算状況カード(各会計・関係団体)_O-JJ1016-001-3_財政状況資料集(決算状況カード(各会計・関係団体))(Rev2)2" xfId="14" xr:uid="{00000000-0005-0000-0000-000029000000}"/>
    <cellStyle name="標準_O-JJ0722-001-8_連結実質赤字比率に係る赤字・黒字の構成分析" xfId="2" xr:uid="{00000000-0005-0000-0000-00002A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DEDF-4378-9487-6C88CFF6E0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56666</c:v>
                </c:pt>
                <c:pt idx="1">
                  <c:v>57088</c:v>
                </c:pt>
                <c:pt idx="2">
                  <c:v>64326</c:v>
                </c:pt>
                <c:pt idx="3">
                  <c:v>59777</c:v>
                </c:pt>
                <c:pt idx="4">
                  <c:v>107309</c:v>
                </c:pt>
              </c:numCache>
            </c:numRef>
          </c:val>
          <c:smooth val="0"/>
          <c:extLst>
            <c:ext xmlns:c16="http://schemas.microsoft.com/office/drawing/2014/chart" uri="{C3380CC4-5D6E-409C-BE32-E72D297353CC}">
              <c16:uniqueId val="{00000001-DEDF-4378-9487-6C88CFF6E0F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4.09</c:v>
                </c:pt>
                <c:pt idx="1">
                  <c:v>3.13</c:v>
                </c:pt>
                <c:pt idx="2">
                  <c:v>8.34</c:v>
                </c:pt>
                <c:pt idx="3">
                  <c:v>8.44</c:v>
                </c:pt>
                <c:pt idx="4">
                  <c:v>8.91</c:v>
                </c:pt>
              </c:numCache>
            </c:numRef>
          </c:val>
          <c:extLst>
            <c:ext xmlns:c16="http://schemas.microsoft.com/office/drawing/2014/chart" uri="{C3380CC4-5D6E-409C-BE32-E72D297353CC}">
              <c16:uniqueId val="{00000000-55A7-4ADF-95A1-42AB344EECC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16.600000000000001</c:v>
                </c:pt>
                <c:pt idx="1">
                  <c:v>17.149999999999999</c:v>
                </c:pt>
                <c:pt idx="2">
                  <c:v>16.32</c:v>
                </c:pt>
                <c:pt idx="3">
                  <c:v>18.45</c:v>
                </c:pt>
                <c:pt idx="4">
                  <c:v>22.04</c:v>
                </c:pt>
              </c:numCache>
            </c:numRef>
          </c:val>
          <c:extLst>
            <c:ext xmlns:c16="http://schemas.microsoft.com/office/drawing/2014/chart" uri="{C3380CC4-5D6E-409C-BE32-E72D297353CC}">
              <c16:uniqueId val="{00000001-55A7-4ADF-95A1-42AB344EECC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3.01</c:v>
                </c:pt>
                <c:pt idx="1">
                  <c:v>0.9</c:v>
                </c:pt>
                <c:pt idx="2">
                  <c:v>5.44</c:v>
                </c:pt>
                <c:pt idx="3">
                  <c:v>2.48</c:v>
                </c:pt>
                <c:pt idx="4">
                  <c:v>3.64</c:v>
                </c:pt>
              </c:numCache>
            </c:numRef>
          </c:val>
          <c:smooth val="0"/>
          <c:extLst>
            <c:ext xmlns:c16="http://schemas.microsoft.com/office/drawing/2014/chart" uri="{C3380CC4-5D6E-409C-BE32-E72D297353CC}">
              <c16:uniqueId val="{00000002-55A7-4ADF-95A1-42AB344EECC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1.96</c:v>
                </c:pt>
                <c:pt idx="2">
                  <c:v>#N/A</c:v>
                </c:pt>
                <c:pt idx="3">
                  <c:v>1.83</c:v>
                </c:pt>
                <c:pt idx="4">
                  <c:v>#N/A</c:v>
                </c:pt>
                <c:pt idx="5">
                  <c:v>1.65</c:v>
                </c:pt>
                <c:pt idx="6">
                  <c:v>#N/A</c:v>
                </c:pt>
                <c:pt idx="7">
                  <c:v>1.74</c:v>
                </c:pt>
                <c:pt idx="8">
                  <c:v>#N/A</c:v>
                </c:pt>
                <c:pt idx="9">
                  <c:v>2.44</c:v>
                </c:pt>
              </c:numCache>
            </c:numRef>
          </c:val>
          <c:extLst>
            <c:ext xmlns:c16="http://schemas.microsoft.com/office/drawing/2014/chart" uri="{C3380CC4-5D6E-409C-BE32-E72D297353CC}">
              <c16:uniqueId val="{00000000-EF0A-4BB2-AF3A-187AB1D3BC9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0A-4BB2-AF3A-187AB1D3BC97}"/>
            </c:ext>
          </c:extLst>
        </c:ser>
        <c:ser>
          <c:idx val="2"/>
          <c:order val="2"/>
          <c:tx>
            <c:strRef>
              <c:f>[1]データシート!$A$29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1.88</c:v>
                </c:pt>
                <c:pt idx="2">
                  <c:v>#N/A</c:v>
                </c:pt>
                <c:pt idx="3">
                  <c:v>1.59</c:v>
                </c:pt>
                <c:pt idx="4">
                  <c:v>#N/A</c:v>
                </c:pt>
                <c:pt idx="5">
                  <c:v>1.24</c:v>
                </c:pt>
                <c:pt idx="6">
                  <c:v>#N/A</c:v>
                </c:pt>
                <c:pt idx="7">
                  <c:v>0.81</c:v>
                </c:pt>
                <c:pt idx="8">
                  <c:v>#N/A</c:v>
                </c:pt>
                <c:pt idx="9">
                  <c:v>0.78</c:v>
                </c:pt>
              </c:numCache>
            </c:numRef>
          </c:val>
          <c:extLst>
            <c:ext xmlns:c16="http://schemas.microsoft.com/office/drawing/2014/chart" uri="{C3380CC4-5D6E-409C-BE32-E72D297353CC}">
              <c16:uniqueId val="{00000002-EF0A-4BB2-AF3A-187AB1D3BC97}"/>
            </c:ext>
          </c:extLst>
        </c:ser>
        <c:ser>
          <c:idx val="3"/>
          <c:order val="3"/>
          <c:tx>
            <c:strRef>
              <c:f>[1]データシート!$A$30</c:f>
              <c:strCache>
                <c:ptCount val="1"/>
                <c:pt idx="0">
                  <c:v>都市再開発事業会計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1.1000000000000001</c:v>
                </c:pt>
                <c:pt idx="2">
                  <c:v>#N/A</c:v>
                </c:pt>
                <c:pt idx="3">
                  <c:v>1.03</c:v>
                </c:pt>
                <c:pt idx="4">
                  <c:v>#N/A</c:v>
                </c:pt>
                <c:pt idx="5">
                  <c:v>0.97</c:v>
                </c:pt>
                <c:pt idx="6">
                  <c:v>#N/A</c:v>
                </c:pt>
                <c:pt idx="7">
                  <c:v>0.97</c:v>
                </c:pt>
                <c:pt idx="8">
                  <c:v>#N/A</c:v>
                </c:pt>
                <c:pt idx="9">
                  <c:v>0.99</c:v>
                </c:pt>
              </c:numCache>
            </c:numRef>
          </c:val>
          <c:extLst>
            <c:ext xmlns:c16="http://schemas.microsoft.com/office/drawing/2014/chart" uri="{C3380CC4-5D6E-409C-BE32-E72D297353CC}">
              <c16:uniqueId val="{00000003-EF0A-4BB2-AF3A-187AB1D3BC97}"/>
            </c:ext>
          </c:extLst>
        </c:ser>
        <c:ser>
          <c:idx val="4"/>
          <c:order val="4"/>
          <c:tx>
            <c:strRef>
              <c:f>[1]データシート!$A$31</c:f>
              <c:strCache>
                <c:ptCount val="1"/>
                <c:pt idx="0">
                  <c:v>臨海地域開発事業会計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c:v>
                </c:pt>
                <c:pt idx="2">
                  <c:v>#N/A</c:v>
                </c:pt>
                <c:pt idx="3">
                  <c:v>0.23</c:v>
                </c:pt>
                <c:pt idx="4">
                  <c:v>#N/A</c:v>
                </c:pt>
                <c:pt idx="5">
                  <c:v>0.51</c:v>
                </c:pt>
                <c:pt idx="6">
                  <c:v>#N/A</c:v>
                </c:pt>
                <c:pt idx="7">
                  <c:v>0.67</c:v>
                </c:pt>
                <c:pt idx="8">
                  <c:v>#N/A</c:v>
                </c:pt>
                <c:pt idx="9">
                  <c:v>1.63</c:v>
                </c:pt>
              </c:numCache>
            </c:numRef>
          </c:val>
          <c:extLst>
            <c:ext xmlns:c16="http://schemas.microsoft.com/office/drawing/2014/chart" uri="{C3380CC4-5D6E-409C-BE32-E72D297353CC}">
              <c16:uniqueId val="{00000004-EF0A-4BB2-AF3A-187AB1D3BC97}"/>
            </c:ext>
          </c:extLst>
        </c:ser>
        <c:ser>
          <c:idx val="5"/>
          <c:order val="5"/>
          <c:tx>
            <c:strRef>
              <c:f>[1]データシート!$A$32</c:f>
              <c:strCache>
                <c:ptCount val="1"/>
                <c:pt idx="0">
                  <c:v>病院会計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3.1</c:v>
                </c:pt>
                <c:pt idx="2">
                  <c:v>#N/A</c:v>
                </c:pt>
                <c:pt idx="3">
                  <c:v>3.08</c:v>
                </c:pt>
                <c:pt idx="4">
                  <c:v>#N/A</c:v>
                </c:pt>
                <c:pt idx="5">
                  <c:v>2.82</c:v>
                </c:pt>
                <c:pt idx="6">
                  <c:v>#N/A</c:v>
                </c:pt>
                <c:pt idx="7">
                  <c:v>2.62</c:v>
                </c:pt>
                <c:pt idx="8">
                  <c:v>#N/A</c:v>
                </c:pt>
                <c:pt idx="9">
                  <c:v>1.98</c:v>
                </c:pt>
              </c:numCache>
            </c:numRef>
          </c:val>
          <c:extLst>
            <c:ext xmlns:c16="http://schemas.microsoft.com/office/drawing/2014/chart" uri="{C3380CC4-5D6E-409C-BE32-E72D297353CC}">
              <c16:uniqueId val="{00000005-EF0A-4BB2-AF3A-187AB1D3BC97}"/>
            </c:ext>
          </c:extLst>
        </c:ser>
        <c:ser>
          <c:idx val="6"/>
          <c:order val="6"/>
          <c:tx>
            <c:strRef>
              <c:f>[1]データシート!$A$33</c:f>
              <c:strCache>
                <c:ptCount val="1"/>
                <c:pt idx="0">
                  <c:v>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5.13</c:v>
                </c:pt>
                <c:pt idx="2">
                  <c:v>#N/A</c:v>
                </c:pt>
                <c:pt idx="3">
                  <c:v>3.62</c:v>
                </c:pt>
                <c:pt idx="4">
                  <c:v>#N/A</c:v>
                </c:pt>
                <c:pt idx="5">
                  <c:v>2.5299999999999998</c:v>
                </c:pt>
                <c:pt idx="6">
                  <c:v>#N/A</c:v>
                </c:pt>
                <c:pt idx="7">
                  <c:v>2.82</c:v>
                </c:pt>
                <c:pt idx="8">
                  <c:v>#N/A</c:v>
                </c:pt>
                <c:pt idx="9">
                  <c:v>3.15</c:v>
                </c:pt>
              </c:numCache>
            </c:numRef>
          </c:val>
          <c:extLst>
            <c:ext xmlns:c16="http://schemas.microsoft.com/office/drawing/2014/chart" uri="{C3380CC4-5D6E-409C-BE32-E72D297353CC}">
              <c16:uniqueId val="{00000006-EF0A-4BB2-AF3A-187AB1D3BC97}"/>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0.01</c:v>
                </c:pt>
                <c:pt idx="2">
                  <c:v>#N/A</c:v>
                </c:pt>
                <c:pt idx="3">
                  <c:v>0.01</c:v>
                </c:pt>
                <c:pt idx="4">
                  <c:v>#N/A</c:v>
                </c:pt>
                <c:pt idx="5">
                  <c:v>3.37</c:v>
                </c:pt>
                <c:pt idx="6">
                  <c:v>#N/A</c:v>
                </c:pt>
                <c:pt idx="7">
                  <c:v>3.34</c:v>
                </c:pt>
                <c:pt idx="8">
                  <c:v>#N/A</c:v>
                </c:pt>
                <c:pt idx="9">
                  <c:v>3.66</c:v>
                </c:pt>
              </c:numCache>
            </c:numRef>
          </c:val>
          <c:extLst>
            <c:ext xmlns:c16="http://schemas.microsoft.com/office/drawing/2014/chart" uri="{C3380CC4-5D6E-409C-BE32-E72D297353CC}">
              <c16:uniqueId val="{00000007-EF0A-4BB2-AF3A-187AB1D3BC97}"/>
            </c:ext>
          </c:extLst>
        </c:ser>
        <c:ser>
          <c:idx val="8"/>
          <c:order val="8"/>
          <c:tx>
            <c:strRef>
              <c:f>[1]データシート!$A$35</c:f>
              <c:strCache>
                <c:ptCount val="1"/>
                <c:pt idx="0">
                  <c:v>高速電車事業会計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3.65</c:v>
                </c:pt>
                <c:pt idx="2">
                  <c:v>#N/A</c:v>
                </c:pt>
                <c:pt idx="3">
                  <c:v>3.66</c:v>
                </c:pt>
                <c:pt idx="4">
                  <c:v>#N/A</c:v>
                </c:pt>
                <c:pt idx="5">
                  <c:v>4.1399999999999997</c:v>
                </c:pt>
                <c:pt idx="6">
                  <c:v>#N/A</c:v>
                </c:pt>
                <c:pt idx="7">
                  <c:v>3.77</c:v>
                </c:pt>
                <c:pt idx="8">
                  <c:v>#N/A</c:v>
                </c:pt>
                <c:pt idx="9">
                  <c:v>3.83</c:v>
                </c:pt>
              </c:numCache>
            </c:numRef>
          </c:val>
          <c:extLst>
            <c:ext xmlns:c16="http://schemas.microsoft.com/office/drawing/2014/chart" uri="{C3380CC4-5D6E-409C-BE32-E72D297353CC}">
              <c16:uniqueId val="{00000008-EF0A-4BB2-AF3A-187AB1D3BC97}"/>
            </c:ext>
          </c:extLst>
        </c:ser>
        <c:ser>
          <c:idx val="9"/>
          <c:order val="9"/>
          <c:tx>
            <c:strRef>
              <c:f>[1]データシート!$A$36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4.09</c:v>
                </c:pt>
                <c:pt idx="2">
                  <c:v>#N/A</c:v>
                </c:pt>
                <c:pt idx="3">
                  <c:v>3.74</c:v>
                </c:pt>
                <c:pt idx="4">
                  <c:v>#N/A</c:v>
                </c:pt>
                <c:pt idx="5">
                  <c:v>3.15</c:v>
                </c:pt>
                <c:pt idx="6">
                  <c:v>#N/A</c:v>
                </c:pt>
                <c:pt idx="7">
                  <c:v>2.79</c:v>
                </c:pt>
                <c:pt idx="8">
                  <c:v>#N/A</c:v>
                </c:pt>
                <c:pt idx="9">
                  <c:v>15.74</c:v>
                </c:pt>
              </c:numCache>
            </c:numRef>
          </c:val>
          <c:extLst>
            <c:ext xmlns:c16="http://schemas.microsoft.com/office/drawing/2014/chart" uri="{C3380CC4-5D6E-409C-BE32-E72D297353CC}">
              <c16:uniqueId val="{00000009-EF0A-4BB2-AF3A-187AB1D3BC9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562266</c:v>
                </c:pt>
                <c:pt idx="5">
                  <c:v>538164</c:v>
                </c:pt>
                <c:pt idx="8">
                  <c:v>501749</c:v>
                </c:pt>
                <c:pt idx="11">
                  <c:v>481569</c:v>
                </c:pt>
                <c:pt idx="14">
                  <c:v>484511</c:v>
                </c:pt>
              </c:numCache>
            </c:numRef>
          </c:val>
          <c:extLst>
            <c:ext xmlns:c16="http://schemas.microsoft.com/office/drawing/2014/chart" uri="{C3380CC4-5D6E-409C-BE32-E72D297353CC}">
              <c16:uniqueId val="{00000000-BE7C-4768-82D8-0D07AB41518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C-4768-82D8-0D07AB41518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4566</c:v>
                </c:pt>
                <c:pt idx="3">
                  <c:v>3168</c:v>
                </c:pt>
                <c:pt idx="6">
                  <c:v>3063</c:v>
                </c:pt>
                <c:pt idx="9">
                  <c:v>5109</c:v>
                </c:pt>
                <c:pt idx="12">
                  <c:v>2492</c:v>
                </c:pt>
              </c:numCache>
            </c:numRef>
          </c:val>
          <c:extLst>
            <c:ext xmlns:c16="http://schemas.microsoft.com/office/drawing/2014/chart" uri="{C3380CC4-5D6E-409C-BE32-E72D297353CC}">
              <c16:uniqueId val="{00000002-BE7C-4768-82D8-0D07AB41518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7C-4768-82D8-0D07AB41518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117767</c:v>
                </c:pt>
                <c:pt idx="3">
                  <c:v>116074</c:v>
                </c:pt>
                <c:pt idx="6">
                  <c:v>117757</c:v>
                </c:pt>
                <c:pt idx="9">
                  <c:v>114333</c:v>
                </c:pt>
                <c:pt idx="12">
                  <c:v>115593</c:v>
                </c:pt>
              </c:numCache>
            </c:numRef>
          </c:val>
          <c:extLst>
            <c:ext xmlns:c16="http://schemas.microsoft.com/office/drawing/2014/chart" uri="{C3380CC4-5D6E-409C-BE32-E72D297353CC}">
              <c16:uniqueId val="{00000004-BE7C-4768-82D8-0D07AB41518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299946</c:v>
                </c:pt>
                <c:pt idx="3">
                  <c:v>310053</c:v>
                </c:pt>
                <c:pt idx="6">
                  <c:v>300349</c:v>
                </c:pt>
                <c:pt idx="9">
                  <c:v>293517</c:v>
                </c:pt>
                <c:pt idx="12">
                  <c:v>302198</c:v>
                </c:pt>
              </c:numCache>
            </c:numRef>
          </c:val>
          <c:extLst>
            <c:ext xmlns:c16="http://schemas.microsoft.com/office/drawing/2014/chart" uri="{C3380CC4-5D6E-409C-BE32-E72D297353CC}">
              <c16:uniqueId val="{00000005-BE7C-4768-82D8-0D07AB41518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C-4768-82D8-0D07AB41518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177549</c:v>
                </c:pt>
                <c:pt idx="3">
                  <c:v>171969</c:v>
                </c:pt>
                <c:pt idx="6">
                  <c:v>137757</c:v>
                </c:pt>
                <c:pt idx="9">
                  <c:v>123879</c:v>
                </c:pt>
                <c:pt idx="12">
                  <c:v>111531</c:v>
                </c:pt>
              </c:numCache>
            </c:numRef>
          </c:val>
          <c:extLst>
            <c:ext xmlns:c16="http://schemas.microsoft.com/office/drawing/2014/chart" uri="{C3380CC4-5D6E-409C-BE32-E72D297353CC}">
              <c16:uniqueId val="{00000007-BE7C-4768-82D8-0D07AB41518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37562</c:v>
                </c:pt>
                <c:pt idx="2">
                  <c:v>#N/A</c:v>
                </c:pt>
                <c:pt idx="3">
                  <c:v>#N/A</c:v>
                </c:pt>
                <c:pt idx="4">
                  <c:v>63100</c:v>
                </c:pt>
                <c:pt idx="5">
                  <c:v>#N/A</c:v>
                </c:pt>
                <c:pt idx="6">
                  <c:v>#N/A</c:v>
                </c:pt>
                <c:pt idx="7">
                  <c:v>57177</c:v>
                </c:pt>
                <c:pt idx="8">
                  <c:v>#N/A</c:v>
                </c:pt>
                <c:pt idx="9">
                  <c:v>#N/A</c:v>
                </c:pt>
                <c:pt idx="10">
                  <c:v>55269</c:v>
                </c:pt>
                <c:pt idx="11">
                  <c:v>#N/A</c:v>
                </c:pt>
                <c:pt idx="12">
                  <c:v>#N/A</c:v>
                </c:pt>
                <c:pt idx="13">
                  <c:v>47303</c:v>
                </c:pt>
                <c:pt idx="14">
                  <c:v>#N/A</c:v>
                </c:pt>
              </c:numCache>
            </c:numRef>
          </c:val>
          <c:smooth val="0"/>
          <c:extLst>
            <c:ext xmlns:c16="http://schemas.microsoft.com/office/drawing/2014/chart" uri="{C3380CC4-5D6E-409C-BE32-E72D297353CC}">
              <c16:uniqueId val="{00000008-BE7C-4768-82D8-0D07AB41518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3102416</c:v>
                </c:pt>
                <c:pt idx="5">
                  <c:v>2759384</c:v>
                </c:pt>
                <c:pt idx="8">
                  <c:v>2580637</c:v>
                </c:pt>
                <c:pt idx="11">
                  <c:v>2331222</c:v>
                </c:pt>
                <c:pt idx="14">
                  <c:v>2103609</c:v>
                </c:pt>
              </c:numCache>
            </c:numRef>
          </c:val>
          <c:extLst>
            <c:ext xmlns:c16="http://schemas.microsoft.com/office/drawing/2014/chart" uri="{C3380CC4-5D6E-409C-BE32-E72D297353CC}">
              <c16:uniqueId val="{00000000-5748-4E1D-8F6C-2825D28061E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1398424</c:v>
                </c:pt>
                <c:pt idx="5">
                  <c:v>1355780</c:v>
                </c:pt>
                <c:pt idx="8">
                  <c:v>1332788</c:v>
                </c:pt>
                <c:pt idx="11">
                  <c:v>1220336</c:v>
                </c:pt>
                <c:pt idx="14">
                  <c:v>1151270</c:v>
                </c:pt>
              </c:numCache>
            </c:numRef>
          </c:val>
          <c:extLst>
            <c:ext xmlns:c16="http://schemas.microsoft.com/office/drawing/2014/chart" uri="{C3380CC4-5D6E-409C-BE32-E72D297353CC}">
              <c16:uniqueId val="{00000001-5748-4E1D-8F6C-2825D28061E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2903714</c:v>
                </c:pt>
                <c:pt idx="5">
                  <c:v>3375222</c:v>
                </c:pt>
                <c:pt idx="8">
                  <c:v>3741276</c:v>
                </c:pt>
                <c:pt idx="11">
                  <c:v>4027144</c:v>
                </c:pt>
                <c:pt idx="14">
                  <c:v>3735114</c:v>
                </c:pt>
              </c:numCache>
            </c:numRef>
          </c:val>
          <c:extLst>
            <c:ext xmlns:c16="http://schemas.microsoft.com/office/drawing/2014/chart" uri="{C3380CC4-5D6E-409C-BE32-E72D297353CC}">
              <c16:uniqueId val="{00000002-5748-4E1D-8F6C-2825D28061E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48-4E1D-8F6C-2825D28061E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48-4E1D-8F6C-2825D28061E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39218</c:v>
                </c:pt>
                <c:pt idx="3">
                  <c:v>32236</c:v>
                </c:pt>
                <c:pt idx="6">
                  <c:v>30251</c:v>
                </c:pt>
                <c:pt idx="9">
                  <c:v>29320</c:v>
                </c:pt>
                <c:pt idx="12">
                  <c:v>28201</c:v>
                </c:pt>
              </c:numCache>
            </c:numRef>
          </c:val>
          <c:extLst>
            <c:ext xmlns:c16="http://schemas.microsoft.com/office/drawing/2014/chart" uri="{C3380CC4-5D6E-409C-BE32-E72D297353CC}">
              <c16:uniqueId val="{00000005-5748-4E1D-8F6C-2825D28061E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1073038</c:v>
                </c:pt>
                <c:pt idx="3">
                  <c:v>1031464</c:v>
                </c:pt>
                <c:pt idx="6">
                  <c:v>1015621</c:v>
                </c:pt>
                <c:pt idx="9">
                  <c:v>963710</c:v>
                </c:pt>
                <c:pt idx="12">
                  <c:v>923556</c:v>
                </c:pt>
              </c:numCache>
            </c:numRef>
          </c:val>
          <c:extLst>
            <c:ext xmlns:c16="http://schemas.microsoft.com/office/drawing/2014/chart" uri="{C3380CC4-5D6E-409C-BE32-E72D297353CC}">
              <c16:uniqueId val="{00000006-5748-4E1D-8F6C-2825D28061E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748-4E1D-8F6C-2825D28061E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1171377</c:v>
                </c:pt>
                <c:pt idx="3">
                  <c:v>1163015</c:v>
                </c:pt>
                <c:pt idx="6">
                  <c:v>1183580</c:v>
                </c:pt>
                <c:pt idx="9">
                  <c:v>1130383</c:v>
                </c:pt>
                <c:pt idx="12">
                  <c:v>1128728</c:v>
                </c:pt>
              </c:numCache>
            </c:numRef>
          </c:val>
          <c:extLst>
            <c:ext xmlns:c16="http://schemas.microsoft.com/office/drawing/2014/chart" uri="{C3380CC4-5D6E-409C-BE32-E72D297353CC}">
              <c16:uniqueId val="{00000008-5748-4E1D-8F6C-2825D28061E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81707</c:v>
                </c:pt>
                <c:pt idx="3">
                  <c:v>73325</c:v>
                </c:pt>
                <c:pt idx="6">
                  <c:v>64739</c:v>
                </c:pt>
                <c:pt idx="9">
                  <c:v>53826</c:v>
                </c:pt>
                <c:pt idx="12">
                  <c:v>46831</c:v>
                </c:pt>
              </c:numCache>
            </c:numRef>
          </c:val>
          <c:extLst>
            <c:ext xmlns:c16="http://schemas.microsoft.com/office/drawing/2014/chart" uri="{C3380CC4-5D6E-409C-BE32-E72D297353CC}">
              <c16:uniqueId val="{00000009-5748-4E1D-8F6C-2825D28061E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6548270</c:v>
                </c:pt>
                <c:pt idx="3">
                  <c:v>6249084</c:v>
                </c:pt>
                <c:pt idx="6">
                  <c:v>6059353</c:v>
                </c:pt>
                <c:pt idx="9">
                  <c:v>5849226</c:v>
                </c:pt>
                <c:pt idx="12">
                  <c:v>5667531</c:v>
                </c:pt>
              </c:numCache>
            </c:numRef>
          </c:val>
          <c:extLst>
            <c:ext xmlns:c16="http://schemas.microsoft.com/office/drawing/2014/chart" uri="{C3380CC4-5D6E-409C-BE32-E72D297353CC}">
              <c16:uniqueId val="{0000000A-5748-4E1D-8F6C-2825D28061E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1509056</c:v>
                </c:pt>
                <c:pt idx="2">
                  <c:v>#N/A</c:v>
                </c:pt>
                <c:pt idx="3">
                  <c:v>#N/A</c:v>
                </c:pt>
                <c:pt idx="4">
                  <c:v>1058739</c:v>
                </c:pt>
                <c:pt idx="5">
                  <c:v>#N/A</c:v>
                </c:pt>
                <c:pt idx="6">
                  <c:v>#N/A</c:v>
                </c:pt>
                <c:pt idx="7">
                  <c:v>698845</c:v>
                </c:pt>
                <c:pt idx="8">
                  <c:v>#N/A</c:v>
                </c:pt>
                <c:pt idx="9">
                  <c:v>#N/A</c:v>
                </c:pt>
                <c:pt idx="10">
                  <c:v>447762</c:v>
                </c:pt>
                <c:pt idx="11">
                  <c:v>#N/A</c:v>
                </c:pt>
                <c:pt idx="12">
                  <c:v>#N/A</c:v>
                </c:pt>
                <c:pt idx="13">
                  <c:v>804854</c:v>
                </c:pt>
                <c:pt idx="14">
                  <c:v>#N/A</c:v>
                </c:pt>
              </c:numCache>
            </c:numRef>
          </c:val>
          <c:smooth val="0"/>
          <c:extLst>
            <c:ext xmlns:c16="http://schemas.microsoft.com/office/drawing/2014/chart" uri="{C3380CC4-5D6E-409C-BE32-E72D297353CC}">
              <c16:uniqueId val="{0000000B-5748-4E1D-8F6C-2825D28061E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627429</c:v>
                </c:pt>
                <c:pt idx="1">
                  <c:v>716516</c:v>
                </c:pt>
                <c:pt idx="2">
                  <c:v>842800</c:v>
                </c:pt>
              </c:numCache>
            </c:numRef>
          </c:val>
          <c:extLst>
            <c:ext xmlns:c16="http://schemas.microsoft.com/office/drawing/2014/chart" uri="{C3380CC4-5D6E-409C-BE32-E72D297353CC}">
              <c16:uniqueId val="{00000000-541C-42CA-9C20-F6A9C948B96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541C-42CA-9C20-F6A9C948B96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1950430</c:v>
                </c:pt>
                <c:pt idx="1">
                  <c:v>2012007</c:v>
                </c:pt>
                <c:pt idx="2">
                  <c:v>1656655</c:v>
                </c:pt>
              </c:numCache>
            </c:numRef>
          </c:val>
          <c:extLst>
            <c:ext xmlns:c16="http://schemas.microsoft.com/office/drawing/2014/chart" uri="{C3380CC4-5D6E-409C-BE32-E72D297353CC}">
              <c16:uniqueId val="{00000002-541C-42CA-9C20-F6A9C948B9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{F233E97B-55CB-445F-86BC-FE3F4316BCA5}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97C-46C3-B365-8DE0872B42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{62B39201-E853-4B39-9470-4F03F82ED277}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7C-46C3-B365-8DE0872B42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{FCC8D7A1-B3B1-4993-B241-6C49B5062519}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7C-46C3-B365-8DE0872B42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{2F9CA264-19FF-4703-9FCD-98938D9D67CF}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7C-46C3-B365-8DE0872B42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{4BC648D3-BD3B-49A6-A18F-E28A66BB7DA9}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7C-46C3-B365-8DE0872B42A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{BEF52895-0660-418C-ABAE-8E2D0D495165}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97C-46C3-B365-8DE0872B42A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{F3E6311B-F329-4077-8ECA-AC8F311F8B97}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97C-46C3-B365-8DE0872B42A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{8E5A2986-8E56-44E0-B669-991058413395}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97C-46C3-B365-8DE0872B42A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{4C48F54A-C035-496F-BADA-DDBBDE6873AA}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97C-46C3-B365-8DE0872B42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29</c:v>
                </c:pt>
                <c:pt idx="16">
                  <c:v>29.6</c:v>
                </c:pt>
                <c:pt idx="24">
                  <c:v>30.2</c:v>
                </c:pt>
                <c:pt idx="32">
                  <c:v>47.9</c:v>
                </c:pt>
              </c:numCache>
            </c:numRef>
          </c:xVal>
          <c:yVal>
            <c:numRef>
              <c:f>公会計指標分析・財政指標組合せ分析表!$BP$51:$DC$51</c:f>
              <c:numCache>
                <c:formatCode>#,##0.0;"▲ "#,##0.0</c:formatCode>
                <c:ptCount val="40"/>
                <c:pt idx="8">
                  <c:v>32.1</c:v>
                </c:pt>
                <c:pt idx="16">
                  <c:v>19.8</c:v>
                </c:pt>
                <c:pt idx="24">
                  <c:v>12.5</c:v>
                </c:pt>
                <c:pt idx="32">
                  <c:v>22.7</c:v>
                </c:pt>
              </c:numCache>
            </c:numRef>
          </c:yVal>
          <c:smooth val="0"/>
          <c:extLst>
            <c:ext xmlns:c16="http://schemas.microsoft.com/office/drawing/2014/chart" uri="{C3380CC4-5D6E-409C-BE32-E72D297353CC}">
              <c16:uniqueId val="{00000009-F97C-46C3-B365-8DE0872B42A9}"/>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{B2DFF1C9-FA91-4024-A690-ADA8916A3CE5}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97C-46C3-B365-8DE0872B42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{A38E0DC2-037E-45EE-A6D1-E505E594711F}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7C-46C3-B365-8DE0872B42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{0158F874-B87A-40C9-B198-9FDC3B24BFB1}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7C-46C3-B365-8DE0872B42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{C3D1B797-41A4-4402-998B-D2EE29F8A13D}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7C-46C3-B365-8DE0872B42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{B0E8ECE3-78CD-4559-BEB7-6C3B04A2DAAB}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7C-46C3-B365-8DE0872B42A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{35D08F9E-7F8E-4F09-9D58-6B946E4A976C}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97C-46C3-B365-8DE0872B42A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{817F736A-EB06-46C8-A3C4-754113724275}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97C-46C3-B365-8DE0872B42A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{C4E1A9E8-C47A-4193-B163-834A5B08ACF6}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97C-46C3-B365-8DE0872B42A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{4615786B-942C-4F15-90DE-A26968A550EB}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97C-46C3-B365-8DE0872B42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97C-46C3-B365-8DE0872B42A9}"/>
            </c:ext>
          </c:extLst>
        </c:ser>
        <c:dLbls>
          <c:showLegendKey val="0"/>
          <c:showVal val="1"/>
          <c:showCatName val="0"/>
          <c:showSerName val="0"/>
          <c:showPercent val="0"/>
          <c:showBubbleSize val="0"/>
        </c:dLbls>
        <c:axId val="46179840"/>
        <c:axId val="46181760"/>
      </c:scatterChart>
      <c:valAx>
        <c:axId val="46179840"/>
        <c:scaling>
          <c:orientation val="minMax"/>
          <c:max val="50"/>
          <c:min val="2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{04059C8B-69BF-4284-95E5-8F894B9EEF4E}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6D4-4A0C-96A8-EA246BC283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{56E3DDC6-54F8-4315-85D9-39E4B6116445}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D4-4A0C-96A8-EA246BC283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{7B9B6D74-D3A8-4E5A-AE60-78BA990A5807}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D4-4A0C-96A8-EA246BC283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{98829915-47E4-4243-A727-6276D65EBE73}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D4-4A0C-96A8-EA246BC283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{993053D7-443C-444E-86A0-610C8B8C673B}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D4-4A0C-96A8-EA246BC2834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{F5443107-C688-4983-A755-52753663B660}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6D4-4A0C-96A8-EA246BC2834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{DEB80874-95BE-4CAE-B6AD-F6A10A7131C5}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6D4-4A0C-96A8-EA246BC2834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{90C3E0BB-30CA-4886-8A08-6D0F1D2FF2CD}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6D4-4A0C-96A8-EA246BC2834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{8F5C0989-DBC5-4F04-933E-60B9FE0B0C65}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6D4-4A0C-96A8-EA246BC283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1.3</c:v>
                </c:pt>
                <c:pt idx="16">
                  <c:v>1.5</c:v>
                </c:pt>
                <c:pt idx="24">
                  <c:v>1.6</c:v>
                </c:pt>
                <c:pt idx="32">
                  <c:v>1.5</c:v>
                </c:pt>
              </c:numCache>
            </c:numRef>
          </c:xVal>
          <c:yVal>
            <c:numRef>
              <c:f>公会計指標分析・財政指標組合せ分析表!$BP$73:$DC$73</c:f>
              <c:numCache>
                <c:formatCode>#,##0.0;"▲ "#,##0.0</c:formatCode>
                <c:ptCount val="40"/>
                <c:pt idx="0">
                  <c:v>49.7</c:v>
                </c:pt>
                <c:pt idx="8">
                  <c:v>32.1</c:v>
                </c:pt>
                <c:pt idx="16">
                  <c:v>19.8</c:v>
                </c:pt>
                <c:pt idx="24">
                  <c:v>12.5</c:v>
                </c:pt>
                <c:pt idx="32">
                  <c:v>22.7</c:v>
                </c:pt>
              </c:numCache>
            </c:numRef>
          </c:yVal>
          <c:smooth val="0"/>
          <c:extLst>
            <c:ext xmlns:c16="http://schemas.microsoft.com/office/drawing/2014/chart" uri="{C3380CC4-5D6E-409C-BE32-E72D297353CC}">
              <c16:uniqueId val="{00000009-56D4-4A0C-96A8-EA246BC28348}"/>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{545A2704-439B-4576-9D0A-29DF155E7D5D}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6D4-4A0C-96A8-EA246BC283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{B332EBDA-51CC-4C00-ACF6-0331411B7610}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D4-4A0C-96A8-EA246BC283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{25278A70-C70A-4FC0-BDAB-7D3258E30C73}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D4-4A0C-96A8-EA246BC283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{AA3E9E42-5E85-4A28-B61A-B5343B3A9145}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D4-4A0C-96A8-EA246BC283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{E52CA837-ECC0-468D-B7B4-C80D0AFD17BA}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D4-4A0C-96A8-EA246BC2834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{D31B80C4-AB84-49E9-B78D-A5432BD1610C}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6D4-4A0C-96A8-EA246BC2834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{8EAEE331-CB31-4A35-9CEE-4319E36719C2}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6D4-4A0C-96A8-EA246BC2834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{AD69BB64-0BB2-4FD2-AF04-8B3A956CAAEA}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6D4-4A0C-96A8-EA246BC2834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{D1675F03-0881-4F62-99F6-8EFEF78AE4E0}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6D4-4A0C-96A8-EA246BC283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numCache>
            </c:numRef>
          </c:xVal>
          <c:yVal>
            <c:numRef>
              <c:f>公会計指標分析・財政指標組合せ分析表!$BP$77:$DC$77</c:f>
              <c:numCache>
                <c:formatCode>#,##0.0;"▲ "#,##0.0</c:formatCode>
                <c:ptCount val="40"/>
              </c:numCache>
            </c:numRef>
          </c:yVal>
          <c:smooth val="0"/>
          <c:extLst>
            <c:ext xmlns:c16="http://schemas.microsoft.com/office/drawing/2014/chart" uri="{C3380CC4-5D6E-409C-BE32-E72D297353CC}">
              <c16:uniqueId val="{00000013-56D4-4A0C-96A8-EA246BC28348}"/>
            </c:ext>
          </c:extLst>
        </c:ser>
        <c:dLbls>
          <c:showLegendKey val="0"/>
          <c:showVal val="1"/>
          <c:showCatName val="0"/>
          <c:showSerName val="0"/>
          <c:showPercent val="0"/>
          <c:showBubbleSize val="0"/>
        </c:dLbls>
        <c:axId val="84219776"/>
        <c:axId val="84234240"/>
      </c:scatterChart>
      <c:valAx>
        <c:axId val="84219776"/>
        <c:scaling>
          <c:orientation val="minMax"/>
          <c:max val="1.7000000000000002"/>
          <c:min val="0.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44350" y="7753350"/>
          <a:ext cx="3686175" cy="33832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・元利償還金等は、過去に都債発行の抑制に努めた結</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果、元利償還金が減少するなど、近年は概ね減少傾向</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にある。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年度においても、元利償還金が減少したことな</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どにより対前年度比</a:t>
          </a:r>
          <a:r>
            <a:rPr kumimoji="1" lang="en-US" altLang="ja-JP" sz="1100">
              <a:latin typeface="ＭＳ ゴシック" pitchFamily="49" charset="-128"/>
              <a:ea typeface="ＭＳ ゴシック" pitchFamily="49" charset="-128"/>
            </a:rPr>
            <a:t>0.9</a:t>
          </a:r>
          <a:r>
            <a:rPr kumimoji="1" lang="ja-JP" altLang="en-US" sz="1100">
              <a:latin typeface="ＭＳ ゴシック" pitchFamily="49" charset="-128"/>
              <a:ea typeface="ＭＳ ゴシック" pitchFamily="49" charset="-128"/>
            </a:rPr>
            <a:t>％の減となった。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・算入公債費等は災害復旧費等に係る基準財政需要額の</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減などにより、近年は減少傾向にあったが、平成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度においては、特定財源の額の増などにより</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対前年度</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・よって、平成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年度の実質公債費比率の分子について</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は、対前年度比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・都にあっては、特定財源である都市計画税を都道府県</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で唯一特例で課税しているため、他道府県に比し、実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質公債費比率が低くなる傾向にある。</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1620500"/>
          <a:ext cx="6705600" cy="388620"/>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3374" y="11619309"/>
          <a:ext cx="3971925" cy="116538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11000" y="11620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38747" y="11833412"/>
          <a:ext cx="3722594" cy="87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・減債基金積立額相当額が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年均等積立で算定されるのに対</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し、都では</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年据置、</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年積立（新規債）としていることな</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どから、減債基金残高と</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減債基金積立額相当額に乖離が生</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じている。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2390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9575" y="7968615"/>
          <a:ext cx="3930016" cy="4349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や退職手当負担見込額の減少などにより、毎</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年減少している。平成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年度においても、地</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方債現在高の減などにより、対前年度比</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・一方、充当可能財源等については、年度に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よって増減しているが、</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年度おいて</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は、充当可能基金の減などにより、対前年度</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・よって、平成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年度の将来負担比率の分子に</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ついては、対前年度比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・なお、この比率の将来負担額には、今後の社</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会資本ストックの更新需要や、社会保障関係</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経費の増加などが含まれていないなど、都</a:t>
          </a: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財</a:t>
          </a:r>
          <a:endParaRPr kumimoji="1" lang="en-US" altLang="ja-JP"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政の実態を表すものではない。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年度間の財源調整機能を有する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した一方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、３つのシティ実現に向けた基金など</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を含む「その他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セーフシティ、ダイバーシティ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スマートシティの実現に向けた基金及び東京オリンピック・パラリン</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ピック開催準備基金の総称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景気変動の影響を受けやすい税収構造を有し、地方交付税の不交付団体である東京都が、将来にわたり安定的かつ継続的に行政サービス</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を行っていくためには、財源となる基金を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戦略的かつ計画的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に活用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する必要がある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３つのシティ実現</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に向け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、これまで計画的に積み立ててきた基金を積極的に活用する一方、将来の財政需要への備えとして、今後も基</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金の計画的な積立に努め、強固で弾力的な財政基盤を堅持していく。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大会の開催準備と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実現</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するための施策に必要な財源などとして、基金を活用していく。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年度に比し、東京オリンピック・パラリンピック開催準備基金が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億円増加した一方、社会資本等整備基金が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たことなどにより、その他特定目的基金が減少した。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大会を確実な成功へ導くための取組や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実現</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するための戦略的な施策に向けて、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３つのシティ実現に向けた基金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令和２年度までに１兆円程度取り崩すこととしている。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大会の確実な成功に向けた取組などを着実に進めるとともに、「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未来の東京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戦略ビジョン」で描く新たな政策を積極的に後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押しするための必要な財源として、基金を活用していく。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年度決算剰余金が生じ、その２分の１以上の積立を行ったことに加え、平成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年度補正予算で当初予算に計上された都税額を上回</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る額に規定の率を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乗じた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金額を積み立てたため、財政調整基金が増加し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・年度間の財源調整を図り、財政の健全な運営に資することを目的とする財政調整基金は、都税収入が不安定な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東京</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都の財政運営にとって</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大きな役割を果たしている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都税収入が堅調な近年においても、歳出抑制努力と合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将来に備えて積立を継続して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54</xdr:row>
      <xdr:rowOff>0</xdr:rowOff>
    </xdr:from>
    <xdr:to>
      <xdr:col>83</xdr:col>
      <xdr:colOff>0</xdr:colOff>
      <xdr:row>56</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131800" y="9753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54</xdr:row>
      <xdr:rowOff>0</xdr:rowOff>
    </xdr:from>
    <xdr:to>
      <xdr:col>91</xdr:col>
      <xdr:colOff>0</xdr:colOff>
      <xdr:row>56</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03400" y="9753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54</xdr:row>
      <xdr:rowOff>0</xdr:rowOff>
    </xdr:from>
    <xdr:to>
      <xdr:col>99</xdr:col>
      <xdr:colOff>0</xdr:colOff>
      <xdr:row>56</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875000" y="9753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54</xdr:row>
      <xdr:rowOff>0</xdr:rowOff>
    </xdr:from>
    <xdr:to>
      <xdr:col>107</xdr:col>
      <xdr:colOff>0</xdr:colOff>
      <xdr:row>56</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246600" y="9753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56</xdr:row>
      <xdr:rowOff>0</xdr:rowOff>
    </xdr:from>
    <xdr:to>
      <xdr:col>83</xdr:col>
      <xdr:colOff>0</xdr:colOff>
      <xdr:row>58</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131800" y="100838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56</xdr:row>
      <xdr:rowOff>0</xdr:rowOff>
    </xdr:from>
    <xdr:to>
      <xdr:col>91</xdr:col>
      <xdr:colOff>0</xdr:colOff>
      <xdr:row>58</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03400" y="100838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56</xdr:row>
      <xdr:rowOff>0</xdr:rowOff>
    </xdr:from>
    <xdr:to>
      <xdr:col>99</xdr:col>
      <xdr:colOff>0</xdr:colOff>
      <xdr:row>58</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5875000" y="100838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56</xdr:row>
      <xdr:rowOff>0</xdr:rowOff>
    </xdr:from>
    <xdr:to>
      <xdr:col>107</xdr:col>
      <xdr:colOff>0</xdr:colOff>
      <xdr:row>58</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246600" y="100838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76</xdr:row>
      <xdr:rowOff>0</xdr:rowOff>
    </xdr:from>
    <xdr:to>
      <xdr:col>75</xdr:col>
      <xdr:colOff>0</xdr:colOff>
      <xdr:row>78</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1760200" y="134302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76</xdr:row>
      <xdr:rowOff>0</xdr:rowOff>
    </xdr:from>
    <xdr:to>
      <xdr:col>83</xdr:col>
      <xdr:colOff>0</xdr:colOff>
      <xdr:row>78</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3131800" y="134302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76</xdr:row>
      <xdr:rowOff>0</xdr:rowOff>
    </xdr:from>
    <xdr:to>
      <xdr:col>91</xdr:col>
      <xdr:colOff>0</xdr:colOff>
      <xdr:row>78</xdr:row>
      <xdr:rowOff>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503400" y="134302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76</xdr:row>
      <xdr:rowOff>0</xdr:rowOff>
    </xdr:from>
    <xdr:to>
      <xdr:col>99</xdr:col>
      <xdr:colOff>0</xdr:colOff>
      <xdr:row>78</xdr:row>
      <xdr:rowOff>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875000" y="134302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76</xdr:row>
      <xdr:rowOff>0</xdr:rowOff>
    </xdr:from>
    <xdr:to>
      <xdr:col>107</xdr:col>
      <xdr:colOff>0</xdr:colOff>
      <xdr:row>78</xdr:row>
      <xdr:rowOff>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246600" y="134302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149225</xdr:rowOff>
    </xdr:from>
    <xdr:to>
      <xdr:col>75</xdr:col>
      <xdr:colOff>0</xdr:colOff>
      <xdr:row>79</xdr:row>
      <xdr:rowOff>149225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1760200" y="13744575"/>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77</xdr:row>
      <xdr:rowOff>149225</xdr:rowOff>
    </xdr:from>
    <xdr:to>
      <xdr:col>83</xdr:col>
      <xdr:colOff>0</xdr:colOff>
      <xdr:row>79</xdr:row>
      <xdr:rowOff>149225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3131800" y="13744575"/>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77</xdr:row>
      <xdr:rowOff>149225</xdr:rowOff>
    </xdr:from>
    <xdr:to>
      <xdr:col>91</xdr:col>
      <xdr:colOff>0</xdr:colOff>
      <xdr:row>79</xdr:row>
      <xdr:rowOff>149225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503400" y="13744575"/>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77</xdr:row>
      <xdr:rowOff>149225</xdr:rowOff>
    </xdr:from>
    <xdr:to>
      <xdr:col>99</xdr:col>
      <xdr:colOff>0</xdr:colOff>
      <xdr:row>79</xdr:row>
      <xdr:rowOff>149225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5875000" y="13744575"/>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77</xdr:row>
      <xdr:rowOff>149225</xdr:rowOff>
    </xdr:from>
    <xdr:to>
      <xdr:col>107</xdr:col>
      <xdr:colOff>0</xdr:colOff>
      <xdr:row>79</xdr:row>
      <xdr:rowOff>149225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7246600" y="13744575"/>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56</xdr:col>
      <xdr:colOff>111125</xdr:colOff>
      <xdr:row>2</xdr:row>
      <xdr:rowOff>22225</xdr:rowOff>
    </xdr:from>
    <xdr:to>
      <xdr:col>64</xdr:col>
      <xdr:colOff>111125</xdr:colOff>
      <xdr:row>3</xdr:row>
      <xdr:rowOff>79375</xdr:rowOff>
    </xdr:to>
    <xdr:sp macro="" textlink="">
      <xdr:nvSpPr>
        <xdr:cNvPr id="38" name="角丸四角形 37">
          <a:extLst>
            <a:ext uri="{FF2B5EF4-FFF2-40B4-BE49-F238E27FC236}">
              <a16:creationId xmlns:a16="http://schemas.microsoft.com/office/drawing/2014/main" id="{00000000-0008-0000-0D00-000026000000}"/>
            </a:ext>
          </a:extLst>
        </xdr:cNvPr>
        <xdr:cNvSpPr/>
      </xdr:nvSpPr>
      <xdr:spPr>
        <a:xfrm>
          <a:off x="9985375" y="885825"/>
          <a:ext cx="13716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41" name="楕円 40">
          <a:extLst>
            <a:ext uri="{FF2B5EF4-FFF2-40B4-BE49-F238E27FC236}">
              <a16:creationId xmlns:a16="http://schemas.microsoft.com/office/drawing/2014/main" id="{00000000-0008-0000-0D00-000029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12</xdr:row>
      <xdr:rowOff>60325</xdr:rowOff>
    </xdr:from>
    <xdr:ext cx="4609532"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44" name="大かっこ 43">
          <a:extLst>
            <a:ext uri="{FF2B5EF4-FFF2-40B4-BE49-F238E27FC236}">
              <a16:creationId xmlns:a16="http://schemas.microsoft.com/office/drawing/2014/main" id="{00000000-0008-0000-0D00-00002C000000}"/>
            </a:ext>
          </a:extLst>
        </xdr:cNvPr>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46" name="テキスト ボックス 45">
          <a:extLst>
            <a:ext uri="{FF2B5EF4-FFF2-40B4-BE49-F238E27FC236}">
              <a16:creationId xmlns:a16="http://schemas.microsoft.com/office/drawing/2014/main" id="{00000000-0008-0000-0D00-00002E000000}"/>
            </a:ext>
          </a:extLst>
        </xdr:cNvPr>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・都の有形固定資産減価償却率は、道府県平均と比較して、低い水準である。</a:t>
          </a:r>
          <a:b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30.2</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47.9</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％に上昇しているが、これは</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年度より有形固定資産の残価率を廃止し、残存簿価</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円まで償却する方式に変更したことなどによるものである。</a:t>
          </a:r>
          <a:endPar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a:latin typeface="ＭＳ Ｐゴシック" panose="020B0600070205080204" pitchFamily="50" charset="-128"/>
              <a:ea typeface="ＭＳ Ｐゴシック" panose="020B0600070205080204" pitchFamily="50" charset="-128"/>
            </a:rPr>
            <a:t> </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・都有施設は昭和</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年代に多く整備され、近年は施設老朽化が進行していたため、平成</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年２月に「主要施設</a:t>
          </a:r>
          <a:r>
            <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か年維持更新計画」の策定や、同年３月に「橋梁の管理に関する中長期計画」の策定等、個別施設ごとに計画的な維持・更新に取り組んできた。</a:t>
          </a:r>
          <a:endParaRPr lang="en-US" altLang="ja-JP"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9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・施設の安全性を確保するため今後も計画的な維持更新を進めていく必要がある。</a:t>
          </a:r>
          <a:r>
            <a:rPr lang="ja-JP" altLang="en-US" sz="900">
              <a:latin typeface="ＭＳ Ｐゴシック" panose="020B0600070205080204" pitchFamily="50" charset="-128"/>
              <a:ea typeface="ＭＳ Ｐゴシック" panose="020B0600070205080204" pitchFamily="50" charset="-128"/>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12488</xdr:rowOff>
    </xdr:from>
    <xdr:to>
      <xdr:col>23</xdr:col>
      <xdr:colOff>136525</xdr:colOff>
      <xdr:row>27</xdr:row>
      <xdr:rowOff>114088</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4251325" y="52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86165</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D00-00004E000000}"/>
            </a:ext>
          </a:extLst>
        </xdr:cNvPr>
        <xdr:cNvSpPr txBox="1"/>
      </xdr:nvSpPr>
      <xdr:spPr>
        <a:xfrm>
          <a:off x="4352925" y="515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86148</xdr:rowOff>
    </xdr:from>
    <xdr:to>
      <xdr:col>19</xdr:col>
      <xdr:colOff>187325</xdr:colOff>
      <xdr:row>35</xdr:row>
      <xdr:rowOff>16298</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3616325" y="64805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63288</xdr:rowOff>
    </xdr:from>
    <xdr:to>
      <xdr:col>23</xdr:col>
      <xdr:colOff>85725</xdr:colOff>
      <xdr:row>34</xdr:row>
      <xdr:rowOff>136948</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flipV="1">
          <a:off x="3667125" y="5302038"/>
          <a:ext cx="635000" cy="12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129329</xdr:rowOff>
    </xdr:from>
    <xdr:to>
      <xdr:col>15</xdr:col>
      <xdr:colOff>187325</xdr:colOff>
      <xdr:row>35</xdr:row>
      <xdr:rowOff>59479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2930525" y="65237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136948</xdr:rowOff>
    </xdr:from>
    <xdr:to>
      <xdr:col>19</xdr:col>
      <xdr:colOff>136525</xdr:colOff>
      <xdr:row>35</xdr:row>
      <xdr:rowOff>8679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flipV="1">
          <a:off x="2981325" y="6531398"/>
          <a:ext cx="6858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35</xdr:row>
      <xdr:rowOff>1058</xdr:rowOff>
    </xdr:from>
    <xdr:to>
      <xdr:col>11</xdr:col>
      <xdr:colOff>187325</xdr:colOff>
      <xdr:row>35</xdr:row>
      <xdr:rowOff>102658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244725" y="65606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8679</xdr:rowOff>
    </xdr:from>
    <xdr:to>
      <xdr:col>15</xdr:col>
      <xdr:colOff>136525</xdr:colOff>
      <xdr:row>35</xdr:row>
      <xdr:rowOff>51858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2295525" y="6568229"/>
          <a:ext cx="6858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32825</xdr:rowOff>
    </xdr:from>
    <xdr:ext cx="405111" cy="259045"/>
    <xdr:sp macro="" textlink="">
      <xdr:nvSpPr>
        <xdr:cNvPr id="85" name="n_1mainValue有形固定資産減価償却率">
          <a:extLst>
            <a:ext uri="{FF2B5EF4-FFF2-40B4-BE49-F238E27FC236}">
              <a16:creationId xmlns:a16="http://schemas.microsoft.com/office/drawing/2014/main" id="{00000000-0008-0000-0D00-000055000000}"/>
            </a:ext>
          </a:extLst>
        </xdr:cNvPr>
        <xdr:cNvSpPr txBox="1"/>
      </xdr:nvSpPr>
      <xdr:spPr>
        <a:xfrm>
          <a:off x="3470919" y="626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76006</xdr:rowOff>
    </xdr:from>
    <xdr:ext cx="405111" cy="259045"/>
    <xdr:sp macro="" textlink="">
      <xdr:nvSpPr>
        <xdr:cNvPr id="86" name="n_2mainValue有形固定資産減価償却率">
          <a:extLst>
            <a:ext uri="{FF2B5EF4-FFF2-40B4-BE49-F238E27FC236}">
              <a16:creationId xmlns:a16="http://schemas.microsoft.com/office/drawing/2014/main" id="{00000000-0008-0000-0D00-000056000000}"/>
            </a:ext>
          </a:extLst>
        </xdr:cNvPr>
        <xdr:cNvSpPr txBox="1"/>
      </xdr:nvSpPr>
      <xdr:spPr>
        <a:xfrm>
          <a:off x="2797819" y="630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119185</xdr:rowOff>
    </xdr:from>
    <xdr:ext cx="405111" cy="259045"/>
    <xdr:sp macro="" textlink="">
      <xdr:nvSpPr>
        <xdr:cNvPr id="87" name="n_3mainValue有形固定資産減価償却率">
          <a:extLst>
            <a:ext uri="{FF2B5EF4-FFF2-40B4-BE49-F238E27FC236}">
              <a16:creationId xmlns:a16="http://schemas.microsoft.com/office/drawing/2014/main" id="{00000000-0008-0000-0D00-000057000000}"/>
            </a:ext>
          </a:extLst>
        </xdr:cNvPr>
        <xdr:cNvSpPr txBox="1"/>
      </xdr:nvSpPr>
      <xdr:spPr>
        <a:xfrm>
          <a:off x="2112019" y="6348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6" name="テキスト ボックス 95">
          <a:extLst>
            <a:ext uri="{FF2B5EF4-FFF2-40B4-BE49-F238E27FC236}">
              <a16:creationId xmlns:a16="http://schemas.microsoft.com/office/drawing/2014/main" id="{00000000-0008-0000-0D00-000060000000}"/>
            </a:ext>
          </a:extLst>
        </xdr:cNvPr>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将来世代の負担を考慮して地方債の発行額を抑制したことによる地方債現在高の減少や、退職手当負担見込額の減少などにより将来負担額が減少傾向にあるため、都道府県平均の数値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年度は都税収入の堅調な増加等により、</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年度と比べ、指標が改善している。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195.0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9758836" y="650339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198.0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9758836" y="50184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975883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a:extLst>
            <a:ext uri="{FF2B5EF4-FFF2-40B4-BE49-F238E27FC236}">
              <a16:creationId xmlns:a16="http://schemas.microsoft.com/office/drawing/2014/main" id="{00000000-0008-0000-0D00-00007200000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69699</xdr:rowOff>
    </xdr:from>
    <xdr:to>
      <xdr:col>76</xdr:col>
      <xdr:colOff>73025</xdr:colOff>
      <xdr:row>34</xdr:row>
      <xdr:rowOff>171299</xdr:rowOff>
    </xdr:to>
    <xdr:sp macro="" textlink="">
      <xdr:nvSpPr>
        <xdr:cNvPr id="120" name="楕円 119">
          <a:extLst>
            <a:ext uri="{FF2B5EF4-FFF2-40B4-BE49-F238E27FC236}">
              <a16:creationId xmlns:a16="http://schemas.microsoft.com/office/drawing/2014/main" id="{00000000-0008-0000-0D00-000078000000}"/>
            </a:ext>
          </a:extLst>
        </xdr:cNvPr>
        <xdr:cNvSpPr/>
      </xdr:nvSpPr>
      <xdr:spPr>
        <a:xfrm>
          <a:off x="13293725" y="64641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143376</xdr:rowOff>
    </xdr:from>
    <xdr:ext cx="469744" cy="259045"/>
    <xdr:sp macro="" textlink="">
      <xdr:nvSpPr>
        <xdr:cNvPr id="121" name="債務償還比率該当値テキスト">
          <a:extLst>
            <a:ext uri="{FF2B5EF4-FFF2-40B4-BE49-F238E27FC236}">
              <a16:creationId xmlns:a16="http://schemas.microsoft.com/office/drawing/2014/main" id="{00000000-0008-0000-0D00-000079000000}"/>
            </a:ext>
          </a:extLst>
        </xdr:cNvPr>
        <xdr:cNvSpPr txBox="1"/>
      </xdr:nvSpPr>
      <xdr:spPr>
        <a:xfrm>
          <a:off x="13376275" y="637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94494</xdr:rowOff>
    </xdr:from>
    <xdr:to>
      <xdr:col>72</xdr:col>
      <xdr:colOff>123825</xdr:colOff>
      <xdr:row>27</xdr:row>
      <xdr:rowOff>24644</xdr:rowOff>
    </xdr:to>
    <xdr:sp macro="" textlink="">
      <xdr:nvSpPr>
        <xdr:cNvPr id="122" name="楕円 121">
          <a:extLst>
            <a:ext uri="{FF2B5EF4-FFF2-40B4-BE49-F238E27FC236}">
              <a16:creationId xmlns:a16="http://schemas.microsoft.com/office/drawing/2014/main" id="{00000000-0008-0000-0D00-00007A000000}"/>
            </a:ext>
          </a:extLst>
        </xdr:cNvPr>
        <xdr:cNvSpPr/>
      </xdr:nvSpPr>
      <xdr:spPr>
        <a:xfrm>
          <a:off x="12639675" y="5168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145294</xdr:rowOff>
    </xdr:from>
    <xdr:to>
      <xdr:col>76</xdr:col>
      <xdr:colOff>22225</xdr:colOff>
      <xdr:row>34</xdr:row>
      <xdr:rowOff>120499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2690475" y="5218944"/>
          <a:ext cx="635000" cy="129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41171</xdr:rowOff>
    </xdr:from>
    <xdr:ext cx="469744" cy="259045"/>
    <xdr:sp macro="" textlink="">
      <xdr:nvSpPr>
        <xdr:cNvPr id="124" name="n_1mainValue債務償還比率">
          <a:extLst>
            <a:ext uri="{FF2B5EF4-FFF2-40B4-BE49-F238E27FC236}">
              <a16:creationId xmlns:a16="http://schemas.microsoft.com/office/drawing/2014/main" id="{00000000-0008-0000-0D00-00007C000000}"/>
            </a:ext>
          </a:extLst>
        </xdr:cNvPr>
        <xdr:cNvSpPr txBox="1"/>
      </xdr:nvSpPr>
      <xdr:spPr>
        <a:xfrm>
          <a:off x="12461952" y="494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3683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00000000-0008-0000-0E00-000014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00000000-0008-0000-0E00-000015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00000000-0008-0000-0E00-000016000000}"/>
            </a:ext>
          </a:extLst>
        </xdr:cNvPr>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00000000-0008-0000-0E00-000017000000}"/>
            </a:ext>
          </a:extLst>
        </xdr:cNvPr>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00000000-0008-0000-0E00-000018000000}"/>
            </a:ext>
          </a:extLst>
        </xdr:cNvPr>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E00-000019000000}"/>
            </a:ext>
          </a:extLst>
        </xdr:cNvPr>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E00-00001A000000}"/>
            </a:ext>
          </a:extLst>
        </xdr:cNvPr>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0" name="正方形/長方形 29">
          <a:extLst>
            <a:ext uri="{FF2B5EF4-FFF2-40B4-BE49-F238E27FC236}">
              <a16:creationId xmlns:a16="http://schemas.microsoft.com/office/drawing/2014/main" id="{00000000-0008-0000-0E00-00001E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37</xdr:row>
      <xdr:rowOff>133350</xdr:rowOff>
    </xdr:from>
    <xdr:to>
      <xdr:col>28</xdr:col>
      <xdr:colOff>114300</xdr:colOff>
      <xdr:row>37</xdr:row>
      <xdr:rowOff>133350</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36</xdr:row>
      <xdr:rowOff>162577</xdr:rowOff>
    </xdr:from>
    <xdr:ext cx="338939" cy="259045"/>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384961" y="6112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35" name="直線コネクタ 34">
          <a:extLst>
            <a:ext uri="{FF2B5EF4-FFF2-40B4-BE49-F238E27FC236}">
              <a16:creationId xmlns:a16="http://schemas.microsoft.com/office/drawing/2014/main" id="{00000000-0008-0000-0E00-000023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37" name="【道路】&#10;有形固定資産減価償却率グラフ枠">
          <a:extLst>
            <a:ext uri="{FF2B5EF4-FFF2-40B4-BE49-F238E27FC236}">
              <a16:creationId xmlns:a16="http://schemas.microsoft.com/office/drawing/2014/main" id="{00000000-0008-0000-0E00-000025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43" name="楕円 42">
          <a:extLst>
            <a:ext uri="{FF2B5EF4-FFF2-40B4-BE49-F238E27FC236}">
              <a16:creationId xmlns:a16="http://schemas.microsoft.com/office/drawing/2014/main" id="{00000000-0008-0000-0E00-00002B000000}"/>
            </a:ext>
          </a:extLst>
        </xdr:cNvPr>
        <xdr:cNvSpPr/>
      </xdr:nvSpPr>
      <xdr:spPr>
        <a:xfrm>
          <a:off x="412750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156227</xdr:rowOff>
    </xdr:from>
    <xdr:ext cx="340478" cy="259045"/>
    <xdr:sp macro="" textlink="">
      <xdr:nvSpPr>
        <xdr:cNvPr id="44" name="【道路】&#10;有形固定資産減価償却率該当値テキスト">
          <a:extLst>
            <a:ext uri="{FF2B5EF4-FFF2-40B4-BE49-F238E27FC236}">
              <a16:creationId xmlns:a16="http://schemas.microsoft.com/office/drawing/2014/main" id="{00000000-0008-0000-0E00-00002C000000}"/>
            </a:ext>
          </a:extLst>
        </xdr:cNvPr>
        <xdr:cNvSpPr txBox="1"/>
      </xdr:nvSpPr>
      <xdr:spPr>
        <a:xfrm>
          <a:off x="4229100" y="6106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45" name="楕円 44">
          <a:extLst>
            <a:ext uri="{FF2B5EF4-FFF2-40B4-BE49-F238E27FC236}">
              <a16:creationId xmlns:a16="http://schemas.microsoft.com/office/drawing/2014/main" id="{00000000-0008-0000-0E00-00002D000000}"/>
            </a:ext>
          </a:extLst>
        </xdr:cNvPr>
        <xdr:cNvSpPr/>
      </xdr:nvSpPr>
      <xdr:spPr>
        <a:xfrm>
          <a:off x="3384550" y="6197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133350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3429000" y="62484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47" name="楕円 46">
          <a:extLst>
            <a:ext uri="{FF2B5EF4-FFF2-40B4-BE49-F238E27FC236}">
              <a16:creationId xmlns:a16="http://schemas.microsoft.com/office/drawing/2014/main" id="{00000000-0008-0000-0E00-00002F000000}"/>
            </a:ext>
          </a:extLst>
        </xdr:cNvPr>
        <xdr:cNvSpPr/>
      </xdr:nvSpPr>
      <xdr:spPr>
        <a:xfrm>
          <a:off x="257175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2622550" y="6248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36</xdr:row>
      <xdr:rowOff>29227</xdr:rowOff>
    </xdr:from>
    <xdr:ext cx="340478" cy="259045"/>
    <xdr:sp macro="" textlink="">
      <xdr:nvSpPr>
        <xdr:cNvPr id="49" name="n_1mainValue【道路】&#10;有形固定資産減価償却率">
          <a:extLst>
            <a:ext uri="{FF2B5EF4-FFF2-40B4-BE49-F238E27FC236}">
              <a16:creationId xmlns:a16="http://schemas.microsoft.com/office/drawing/2014/main" id="{00000000-0008-0000-0E00-000031000000}"/>
            </a:ext>
          </a:extLst>
        </xdr:cNvPr>
        <xdr:cNvSpPr txBox="1"/>
      </xdr:nvSpPr>
      <xdr:spPr>
        <a:xfrm>
          <a:off x="3258761" y="5979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36</xdr:row>
      <xdr:rowOff>29227</xdr:rowOff>
    </xdr:from>
    <xdr:ext cx="340478" cy="259045"/>
    <xdr:sp macro="" textlink="">
      <xdr:nvSpPr>
        <xdr:cNvPr id="50" name="n_2mainValue【道路】&#10;有形固定資産減価償却率">
          <a:extLst>
            <a:ext uri="{FF2B5EF4-FFF2-40B4-BE49-F238E27FC236}">
              <a16:creationId xmlns:a16="http://schemas.microsoft.com/office/drawing/2014/main" id="{00000000-0008-0000-0E00-000032000000}"/>
            </a:ext>
          </a:extLst>
        </xdr:cNvPr>
        <xdr:cNvSpPr txBox="1"/>
      </xdr:nvSpPr>
      <xdr:spPr>
        <a:xfrm>
          <a:off x="2471361" y="5979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8" name="【道路】&#10;一人当たり延長グラフ枠">
          <a:extLst>
            <a:ext uri="{FF2B5EF4-FFF2-40B4-BE49-F238E27FC236}">
              <a16:creationId xmlns:a16="http://schemas.microsoft.com/office/drawing/2014/main" id="{00000000-0008-0000-0E00-000044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939800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156227</xdr:rowOff>
    </xdr:from>
    <xdr:ext cx="469744" cy="259045"/>
    <xdr:sp macro="" textlink="">
      <xdr:nvSpPr>
        <xdr:cNvPr id="75" name="【道路】&#10;一人当たり延長該当値テキスト">
          <a:extLst>
            <a:ext uri="{FF2B5EF4-FFF2-40B4-BE49-F238E27FC236}">
              <a16:creationId xmlns:a16="http://schemas.microsoft.com/office/drawing/2014/main" id="{00000000-0008-0000-0E00-00004B000000}"/>
            </a:ext>
          </a:extLst>
        </xdr:cNvPr>
        <xdr:cNvSpPr txBox="1"/>
      </xdr:nvSpPr>
      <xdr:spPr>
        <a:xfrm>
          <a:off x="948055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86360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41</xdr:row>
      <xdr:rowOff>133350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8686800" y="6464300"/>
          <a:ext cx="74295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7842250" y="597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39</xdr:row>
      <xdr:rowOff>19050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7886700" y="6026150"/>
          <a:ext cx="8001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82550</xdr:rowOff>
    </xdr:from>
    <xdr:to>
      <xdr:col>41</xdr:col>
      <xdr:colOff>101600</xdr:colOff>
      <xdr:row>34</xdr:row>
      <xdr:rowOff>12700</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702945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133350</xdr:rowOff>
    </xdr:from>
    <xdr:to>
      <xdr:col>45</xdr:col>
      <xdr:colOff>177800</xdr:colOff>
      <xdr:row>36</xdr:row>
      <xdr:rowOff>76200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7080250" y="5588000"/>
          <a:ext cx="80645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82" name="n_1mainValue【道路】&#10;一人当たり延長">
          <a:extLst>
            <a:ext uri="{FF2B5EF4-FFF2-40B4-BE49-F238E27FC236}">
              <a16:creationId xmlns:a16="http://schemas.microsoft.com/office/drawing/2014/main" id="{00000000-0008-0000-0E00-000052000000}"/>
            </a:ext>
          </a:extLst>
        </xdr:cNvPr>
        <xdr:cNvSpPr txBox="1"/>
      </xdr:nvSpPr>
      <xdr:spPr>
        <a:xfrm>
          <a:off x="84582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83" name="n_2mainValue【道路】&#10;一人当たり延長">
          <a:extLst>
            <a:ext uri="{FF2B5EF4-FFF2-40B4-BE49-F238E27FC236}">
              <a16:creationId xmlns:a16="http://schemas.microsoft.com/office/drawing/2014/main" id="{00000000-0008-0000-0E00-000053000000}"/>
            </a:ext>
          </a:extLst>
        </xdr:cNvPr>
        <xdr:cNvSpPr txBox="1"/>
      </xdr:nvSpPr>
      <xdr:spPr>
        <a:xfrm>
          <a:off x="7677227"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29227</xdr:rowOff>
    </xdr:from>
    <xdr:ext cx="469744" cy="259045"/>
    <xdr:sp macro="" textlink="">
      <xdr:nvSpPr>
        <xdr:cNvPr id="84" name="n_3mainValue【道路】&#10;一人当たり延長">
          <a:extLst>
            <a:ext uri="{FF2B5EF4-FFF2-40B4-BE49-F238E27FC236}">
              <a16:creationId xmlns:a16="http://schemas.microsoft.com/office/drawing/2014/main" id="{00000000-0008-0000-0E00-000054000000}"/>
            </a:ext>
          </a:extLst>
        </xdr:cNvPr>
        <xdr:cNvSpPr txBox="1"/>
      </xdr:nvSpPr>
      <xdr:spPr>
        <a:xfrm>
          <a:off x="6864427"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4" name="【橋りょう・トンネル】&#10;有形固定資産減価償却率グラフ枠">
          <a:extLst>
            <a:ext uri="{FF2B5EF4-FFF2-40B4-BE49-F238E27FC236}">
              <a16:creationId xmlns:a16="http://schemas.microsoft.com/office/drawing/2014/main" id="{00000000-0008-0000-0E00-000068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101600</xdr:rowOff>
    </xdr:from>
    <xdr:to>
      <xdr:col>24</xdr:col>
      <xdr:colOff>114300</xdr:colOff>
      <xdr:row>57</xdr:row>
      <xdr:rowOff>31750</xdr:rowOff>
    </xdr:to>
    <xdr:sp macro="" textlink="">
      <xdr:nvSpPr>
        <xdr:cNvPr id="110" name="楕円 109">
          <a:extLst>
            <a:ext uri="{FF2B5EF4-FFF2-40B4-BE49-F238E27FC236}">
              <a16:creationId xmlns:a16="http://schemas.microsoft.com/office/drawing/2014/main" id="{00000000-0008-0000-0E00-00006E000000}"/>
            </a:ext>
          </a:extLst>
        </xdr:cNvPr>
        <xdr:cNvSpPr/>
      </xdr:nvSpPr>
      <xdr:spPr>
        <a:xfrm>
          <a:off x="4127500" y="9353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3827</xdr:rowOff>
    </xdr:from>
    <xdr:ext cx="405111" cy="259045"/>
    <xdr:sp macro="" textlink="">
      <xdr:nvSpPr>
        <xdr:cNvPr id="111" name="【橋りょう・トンネル】&#10;有形固定資産減価償却率該当値テキスト">
          <a:extLst>
            <a:ext uri="{FF2B5EF4-FFF2-40B4-BE49-F238E27FC236}">
              <a16:creationId xmlns:a16="http://schemas.microsoft.com/office/drawing/2014/main" id="{00000000-0008-0000-0E00-00006F000000}"/>
            </a:ext>
          </a:extLst>
        </xdr:cNvPr>
        <xdr:cNvSpPr txBox="1"/>
      </xdr:nvSpPr>
      <xdr:spPr>
        <a:xfrm>
          <a:off x="4229100" y="925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12" name="楕円 111">
          <a:extLst>
            <a:ext uri="{FF2B5EF4-FFF2-40B4-BE49-F238E27FC236}">
              <a16:creationId xmlns:a16="http://schemas.microsoft.com/office/drawing/2014/main" id="{00000000-0008-0000-0E00-000070000000}"/>
            </a:ext>
          </a:extLst>
        </xdr:cNvPr>
        <xdr:cNvSpPr/>
      </xdr:nvSpPr>
      <xdr:spPr>
        <a:xfrm>
          <a:off x="3384550" y="1034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152400</xdr:rowOff>
    </xdr:from>
    <xdr:to>
      <xdr:col>24</xdr:col>
      <xdr:colOff>63500</xdr:colOff>
      <xdr:row>62</xdr:row>
      <xdr:rowOff>152400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3429000" y="9404350"/>
          <a:ext cx="7493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14" name="楕円 113">
          <a:extLst>
            <a:ext uri="{FF2B5EF4-FFF2-40B4-BE49-F238E27FC236}">
              <a16:creationId xmlns:a16="http://schemas.microsoft.com/office/drawing/2014/main" id="{00000000-0008-0000-0E00-000072000000}"/>
            </a:ext>
          </a:extLst>
        </xdr:cNvPr>
        <xdr:cNvSpPr/>
      </xdr:nvSpPr>
      <xdr:spPr>
        <a:xfrm>
          <a:off x="257175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152400</xdr:rowOff>
    </xdr:from>
    <xdr:to>
      <xdr:col>19</xdr:col>
      <xdr:colOff>177800</xdr:colOff>
      <xdr:row>63</xdr:row>
      <xdr:rowOff>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2622550" y="103949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101600</xdr:rowOff>
    </xdr:from>
    <xdr:to>
      <xdr:col>10</xdr:col>
      <xdr:colOff>165100</xdr:colOff>
      <xdr:row>63</xdr:row>
      <xdr:rowOff>31750</xdr:rowOff>
    </xdr:to>
    <xdr:sp macro="" textlink="">
      <xdr:nvSpPr>
        <xdr:cNvPr id="116" name="楕円 115">
          <a:extLst>
            <a:ext uri="{FF2B5EF4-FFF2-40B4-BE49-F238E27FC236}">
              <a16:creationId xmlns:a16="http://schemas.microsoft.com/office/drawing/2014/main" id="{00000000-0008-0000-0E00-000074000000}"/>
            </a:ext>
          </a:extLst>
        </xdr:cNvPr>
        <xdr:cNvSpPr/>
      </xdr:nvSpPr>
      <xdr:spPr>
        <a:xfrm>
          <a:off x="17780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152400</xdr:rowOff>
    </xdr:from>
    <xdr:to>
      <xdr:col>15</xdr:col>
      <xdr:colOff>50800</xdr:colOff>
      <xdr:row>63</xdr:row>
      <xdr:rowOff>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828800" y="103949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48277</xdr:rowOff>
    </xdr:from>
    <xdr:ext cx="405111" cy="259045"/>
    <xdr:sp macro="" textlink="">
      <xdr:nvSpPr>
        <xdr:cNvPr id="118" name="n_1mainValue【橋りょう・トンネル】&#10;有形固定資産減価償却率">
          <a:extLst>
            <a:ext uri="{FF2B5EF4-FFF2-40B4-BE49-F238E27FC236}">
              <a16:creationId xmlns:a16="http://schemas.microsoft.com/office/drawing/2014/main" id="{00000000-0008-0000-0E00-000076000000}"/>
            </a:ext>
          </a:extLst>
        </xdr:cNvPr>
        <xdr:cNvSpPr txBox="1"/>
      </xdr:nvSpPr>
      <xdr:spPr>
        <a:xfrm>
          <a:off x="32391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67327</xdr:rowOff>
    </xdr:from>
    <xdr:ext cx="405111" cy="259045"/>
    <xdr:sp macro="" textlink="">
      <xdr:nvSpPr>
        <xdr:cNvPr id="119" name="n_2mainValue【橋りょう・トンネル】&#10;有形固定資産減価償却率">
          <a:extLst>
            <a:ext uri="{FF2B5EF4-FFF2-40B4-BE49-F238E27FC236}">
              <a16:creationId xmlns:a16="http://schemas.microsoft.com/office/drawing/2014/main" id="{00000000-0008-0000-0E00-000077000000}"/>
            </a:ext>
          </a:extLst>
        </xdr:cNvPr>
        <xdr:cNvSpPr txBox="1"/>
      </xdr:nvSpPr>
      <xdr:spPr>
        <a:xfrm>
          <a:off x="2439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48277</xdr:rowOff>
    </xdr:from>
    <xdr:ext cx="405111" cy="259045"/>
    <xdr:sp macro="" textlink="">
      <xdr:nvSpPr>
        <xdr:cNvPr id="120" name="n_3mainValue【橋りょう・トンネル】&#10;有形固定資産減価償却率">
          <a:extLst>
            <a:ext uri="{FF2B5EF4-FFF2-40B4-BE49-F238E27FC236}">
              <a16:creationId xmlns:a16="http://schemas.microsoft.com/office/drawing/2014/main" id="{00000000-0008-0000-0E00-000078000000}"/>
            </a:ext>
          </a:extLst>
        </xdr:cNvPr>
        <xdr:cNvSpPr txBox="1"/>
      </xdr:nvSpPr>
      <xdr:spPr>
        <a:xfrm>
          <a:off x="164529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65</xdr:row>
      <xdr:rowOff>143527</xdr:rowOff>
    </xdr:from>
    <xdr:ext cx="531299"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482151" y="1088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63</xdr:row>
      <xdr:rowOff>105427</xdr:rowOff>
    </xdr:from>
    <xdr:ext cx="53129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482151" y="10513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59</xdr:row>
      <xdr:rowOff>29227</xdr:rowOff>
    </xdr:from>
    <xdr:ext cx="53129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54821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162577</xdr:rowOff>
    </xdr:from>
    <xdr:ext cx="53129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54821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124477</xdr:rowOff>
    </xdr:from>
    <xdr:ext cx="531299" cy="259045"/>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54821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40" name="【橋りょう・トンネル】&#10;一人当たり有形固定資産（償却資産）額グラフ枠">
          <a:extLst>
            <a:ext uri="{FF2B5EF4-FFF2-40B4-BE49-F238E27FC236}">
              <a16:creationId xmlns:a16="http://schemas.microsoft.com/office/drawing/2014/main" id="{00000000-0008-0000-0E00-00008C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32068</xdr:rowOff>
    </xdr:from>
    <xdr:to>
      <xdr:col>55</xdr:col>
      <xdr:colOff>50800</xdr:colOff>
      <xdr:row>56</xdr:row>
      <xdr:rowOff>133668</xdr:rowOff>
    </xdr:to>
    <xdr:sp macro="" textlink="">
      <xdr:nvSpPr>
        <xdr:cNvPr id="146" name="楕円 145">
          <a:extLst>
            <a:ext uri="{FF2B5EF4-FFF2-40B4-BE49-F238E27FC236}">
              <a16:creationId xmlns:a16="http://schemas.microsoft.com/office/drawing/2014/main" id="{00000000-0008-0000-0E00-000092000000}"/>
            </a:ext>
          </a:extLst>
        </xdr:cNvPr>
        <xdr:cNvSpPr/>
      </xdr:nvSpPr>
      <xdr:spPr>
        <a:xfrm>
          <a:off x="9398000" y="92840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105745</xdr:rowOff>
    </xdr:from>
    <xdr:ext cx="534377" cy="259045"/>
    <xdr:sp macro="" textlink="">
      <xdr:nvSpPr>
        <xdr:cNvPr id="147" name="【橋りょう・トンネル】&#10;一人当たり有形固定資産（償却資産）額該当値テキスト">
          <a:extLst>
            <a:ext uri="{FF2B5EF4-FFF2-40B4-BE49-F238E27FC236}">
              <a16:creationId xmlns:a16="http://schemas.microsoft.com/office/drawing/2014/main" id="{00000000-0008-0000-0E00-000093000000}"/>
            </a:ext>
          </a:extLst>
        </xdr:cNvPr>
        <xdr:cNvSpPr txBox="1"/>
      </xdr:nvSpPr>
      <xdr:spPr>
        <a:xfrm>
          <a:off x="9480550" y="91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30924</xdr:rowOff>
    </xdr:from>
    <xdr:to>
      <xdr:col>50</xdr:col>
      <xdr:colOff>165100</xdr:colOff>
      <xdr:row>56</xdr:row>
      <xdr:rowOff>132524</xdr:rowOff>
    </xdr:to>
    <xdr:sp macro="" textlink="">
      <xdr:nvSpPr>
        <xdr:cNvPr id="148" name="楕円 147">
          <a:extLst>
            <a:ext uri="{FF2B5EF4-FFF2-40B4-BE49-F238E27FC236}">
              <a16:creationId xmlns:a16="http://schemas.microsoft.com/office/drawing/2014/main" id="{00000000-0008-0000-0E00-000094000000}"/>
            </a:ext>
          </a:extLst>
        </xdr:cNvPr>
        <xdr:cNvSpPr/>
      </xdr:nvSpPr>
      <xdr:spPr>
        <a:xfrm>
          <a:off x="8636000" y="92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81724</xdr:rowOff>
    </xdr:from>
    <xdr:to>
      <xdr:col>55</xdr:col>
      <xdr:colOff>0</xdr:colOff>
      <xdr:row>56</xdr:row>
      <xdr:rowOff>82868</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8686800" y="9333674"/>
          <a:ext cx="7429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49784</xdr:rowOff>
    </xdr:from>
    <xdr:to>
      <xdr:col>46</xdr:col>
      <xdr:colOff>38100</xdr:colOff>
      <xdr:row>55</xdr:row>
      <xdr:rowOff>151384</xdr:rowOff>
    </xdr:to>
    <xdr:sp macro="" textlink="">
      <xdr:nvSpPr>
        <xdr:cNvPr id="150" name="楕円 149">
          <a:extLst>
            <a:ext uri="{FF2B5EF4-FFF2-40B4-BE49-F238E27FC236}">
              <a16:creationId xmlns:a16="http://schemas.microsoft.com/office/drawing/2014/main" id="{00000000-0008-0000-0E00-000096000000}"/>
            </a:ext>
          </a:extLst>
        </xdr:cNvPr>
        <xdr:cNvSpPr/>
      </xdr:nvSpPr>
      <xdr:spPr>
        <a:xfrm>
          <a:off x="7842250" y="9136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100584</xdr:rowOff>
    </xdr:from>
    <xdr:to>
      <xdr:col>50</xdr:col>
      <xdr:colOff>114300</xdr:colOff>
      <xdr:row>56</xdr:row>
      <xdr:rowOff>81724</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886700" y="9187434"/>
          <a:ext cx="800100" cy="1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60452</xdr:rowOff>
    </xdr:from>
    <xdr:to>
      <xdr:col>41</xdr:col>
      <xdr:colOff>101600</xdr:colOff>
      <xdr:row>63</xdr:row>
      <xdr:rowOff>162052</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7029450" y="104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100584</xdr:rowOff>
    </xdr:from>
    <xdr:to>
      <xdr:col>45</xdr:col>
      <xdr:colOff>177800</xdr:colOff>
      <xdr:row>63</xdr:row>
      <xdr:rowOff>111252</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flipV="1">
          <a:off x="7080250" y="9187434"/>
          <a:ext cx="806450" cy="13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54</xdr:row>
      <xdr:rowOff>149051</xdr:rowOff>
    </xdr:from>
    <xdr:ext cx="534377" cy="259045"/>
    <xdr:sp macro="" textlink="">
      <xdr:nvSpPr>
        <xdr:cNvPr id="154" name="n_1mainValue【橋りょう・トンネル】&#10;一人当たり有形固定資産（償却資産）額">
          <a:extLst>
            <a:ext uri="{FF2B5EF4-FFF2-40B4-BE49-F238E27FC236}">
              <a16:creationId xmlns:a16="http://schemas.microsoft.com/office/drawing/2014/main" id="{00000000-0008-0000-0E00-00009A000000}"/>
            </a:ext>
          </a:extLst>
        </xdr:cNvPr>
        <xdr:cNvSpPr txBox="1"/>
      </xdr:nvSpPr>
      <xdr:spPr>
        <a:xfrm>
          <a:off x="8425961" y="9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53</xdr:row>
      <xdr:rowOff>167911</xdr:rowOff>
    </xdr:from>
    <xdr:ext cx="534377" cy="259045"/>
    <xdr:sp macro="" textlink="">
      <xdr:nvSpPr>
        <xdr:cNvPr id="155" name="n_2mainValue【橋りょう・トンネル】&#10;一人当たり有形固定資産（償却資産）額">
          <a:extLst>
            <a:ext uri="{FF2B5EF4-FFF2-40B4-BE49-F238E27FC236}">
              <a16:creationId xmlns:a16="http://schemas.microsoft.com/office/drawing/2014/main" id="{00000000-0008-0000-0E00-00009B000000}"/>
            </a:ext>
          </a:extLst>
        </xdr:cNvPr>
        <xdr:cNvSpPr txBox="1"/>
      </xdr:nvSpPr>
      <xdr:spPr>
        <a:xfrm>
          <a:off x="7644911" y="89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7129</xdr:rowOff>
    </xdr:from>
    <xdr:ext cx="534377" cy="259045"/>
    <xdr:sp macro="" textlink="">
      <xdr:nvSpPr>
        <xdr:cNvPr id="156" name="n_3mainValue【橋りょう・トンネル】&#10;一人当たり有形固定資産（償却資産）額">
          <a:extLst>
            <a:ext uri="{FF2B5EF4-FFF2-40B4-BE49-F238E27FC236}">
              <a16:creationId xmlns:a16="http://schemas.microsoft.com/office/drawing/2014/main" id="{00000000-0008-0000-0E00-00009C000000}"/>
            </a:ext>
          </a:extLst>
        </xdr:cNvPr>
        <xdr:cNvSpPr txBox="1"/>
      </xdr:nvSpPr>
      <xdr:spPr>
        <a:xfrm>
          <a:off x="6851161" y="1024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公営住宅】&#10;有形固定資産減価償却率グラフ枠">
          <a:extLst>
            <a:ext uri="{FF2B5EF4-FFF2-40B4-BE49-F238E27FC236}">
              <a16:creationId xmlns:a16="http://schemas.microsoft.com/office/drawing/2014/main" id="{00000000-0008-0000-0E00-0000B0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25400</xdr:rowOff>
    </xdr:from>
    <xdr:to>
      <xdr:col>24</xdr:col>
      <xdr:colOff>114300</xdr:colOff>
      <xdr:row>78</xdr:row>
      <xdr:rowOff>127000</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41275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99077</xdr:rowOff>
    </xdr:from>
    <xdr:ext cx="405111" cy="259045"/>
    <xdr:sp macro="" textlink="">
      <xdr:nvSpPr>
        <xdr:cNvPr id="183" name="【公営住宅】&#10;有形固定資産減価償却率該当値テキスト">
          <a:extLst>
            <a:ext uri="{FF2B5EF4-FFF2-40B4-BE49-F238E27FC236}">
              <a16:creationId xmlns:a16="http://schemas.microsoft.com/office/drawing/2014/main" id="{00000000-0008-0000-0E00-0000B7000000}"/>
            </a:ext>
          </a:extLst>
        </xdr:cNvPr>
        <xdr:cNvSpPr txBox="1"/>
      </xdr:nvSpPr>
      <xdr:spPr>
        <a:xfrm>
          <a:off x="4229100" y="1281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44450</xdr:rowOff>
    </xdr:from>
    <xdr:to>
      <xdr:col>20</xdr:col>
      <xdr:colOff>38100</xdr:colOff>
      <xdr:row>85</xdr:row>
      <xdr:rowOff>146050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3384550" y="1408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76200</xdr:rowOff>
    </xdr:from>
    <xdr:to>
      <xdr:col>24</xdr:col>
      <xdr:colOff>63500</xdr:colOff>
      <xdr:row>85</xdr:row>
      <xdr:rowOff>95250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flipV="1">
          <a:off x="3429000" y="12960350"/>
          <a:ext cx="749300" cy="117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146050</xdr:rowOff>
    </xdr:from>
    <xdr:to>
      <xdr:col>15</xdr:col>
      <xdr:colOff>101600</xdr:colOff>
      <xdr:row>86</xdr:row>
      <xdr:rowOff>76200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2571750" y="1418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95250</xdr:rowOff>
    </xdr:from>
    <xdr:to>
      <xdr:col>19</xdr:col>
      <xdr:colOff>177800</xdr:colOff>
      <xdr:row>86</xdr:row>
      <xdr:rowOff>25400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2622550" y="14135100"/>
          <a:ext cx="8064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101600</xdr:rowOff>
    </xdr:from>
    <xdr:to>
      <xdr:col>10</xdr:col>
      <xdr:colOff>165100</xdr:colOff>
      <xdr:row>87</xdr:row>
      <xdr:rowOff>31750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778000" y="1430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25400</xdr:rowOff>
    </xdr:from>
    <xdr:to>
      <xdr:col>15</xdr:col>
      <xdr:colOff>50800</xdr:colOff>
      <xdr:row>86</xdr:row>
      <xdr:rowOff>152400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flipV="1">
          <a:off x="1828800" y="14230350"/>
          <a:ext cx="79375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162577</xdr:rowOff>
    </xdr:from>
    <xdr:ext cx="405111" cy="259045"/>
    <xdr:sp macro="" textlink="">
      <xdr:nvSpPr>
        <xdr:cNvPr id="190" name="n_1mainValue【公営住宅】&#10;有形固定資産減価償却率">
          <a:extLst>
            <a:ext uri="{FF2B5EF4-FFF2-40B4-BE49-F238E27FC236}">
              <a16:creationId xmlns:a16="http://schemas.microsoft.com/office/drawing/2014/main" id="{00000000-0008-0000-0E00-0000BE000000}"/>
            </a:ext>
          </a:extLst>
        </xdr:cNvPr>
        <xdr:cNvSpPr txBox="1"/>
      </xdr:nvSpPr>
      <xdr:spPr>
        <a:xfrm>
          <a:off x="323914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92727</xdr:rowOff>
    </xdr:from>
    <xdr:ext cx="405111" cy="259045"/>
    <xdr:sp macro="" textlink="">
      <xdr:nvSpPr>
        <xdr:cNvPr id="191" name="n_2mainValue【公営住宅】&#10;有形固定資産減価償却率">
          <a:extLst>
            <a:ext uri="{FF2B5EF4-FFF2-40B4-BE49-F238E27FC236}">
              <a16:creationId xmlns:a16="http://schemas.microsoft.com/office/drawing/2014/main" id="{00000000-0008-0000-0E00-0000BF000000}"/>
            </a:ext>
          </a:extLst>
        </xdr:cNvPr>
        <xdr:cNvSpPr txBox="1"/>
      </xdr:nvSpPr>
      <xdr:spPr>
        <a:xfrm>
          <a:off x="24390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48277</xdr:rowOff>
    </xdr:from>
    <xdr:ext cx="405111" cy="259045"/>
    <xdr:sp macro="" textlink="">
      <xdr:nvSpPr>
        <xdr:cNvPr id="192" name="n_3mainValue【公営住宅】&#10;有形固定資産減価償却率">
          <a:extLst>
            <a:ext uri="{FF2B5EF4-FFF2-40B4-BE49-F238E27FC236}">
              <a16:creationId xmlns:a16="http://schemas.microsoft.com/office/drawing/2014/main" id="{00000000-0008-0000-0E00-0000C0000000}"/>
            </a:ext>
          </a:extLst>
        </xdr:cNvPr>
        <xdr:cNvSpPr txBox="1"/>
      </xdr:nvSpPr>
      <xdr:spPr>
        <a:xfrm>
          <a:off x="1645294"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公営住宅】&#10;一人当たり面積グラフ枠">
          <a:extLst>
            <a:ext uri="{FF2B5EF4-FFF2-40B4-BE49-F238E27FC236}">
              <a16:creationId xmlns:a16="http://schemas.microsoft.com/office/drawing/2014/main" id="{00000000-0008-0000-0E00-0000D600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87</xdr:row>
      <xdr:rowOff>11793</xdr:rowOff>
    </xdr:from>
    <xdr:to>
      <xdr:col>55</xdr:col>
      <xdr:colOff>50800</xdr:colOff>
      <xdr:row>87</xdr:row>
      <xdr:rowOff>113393</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9398000" y="14381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86</xdr:row>
      <xdr:rowOff>85470</xdr:rowOff>
    </xdr:from>
    <xdr:ext cx="469744" cy="259045"/>
    <xdr:sp macro="" textlink="">
      <xdr:nvSpPr>
        <xdr:cNvPr id="221" name="【公営住宅】&#10;一人当たり面積該当値テキスト">
          <a:extLst>
            <a:ext uri="{FF2B5EF4-FFF2-40B4-BE49-F238E27FC236}">
              <a16:creationId xmlns:a16="http://schemas.microsoft.com/office/drawing/2014/main" id="{00000000-0008-0000-0E00-0000DD000000}"/>
            </a:ext>
          </a:extLst>
        </xdr:cNvPr>
        <xdr:cNvSpPr txBox="1"/>
      </xdr:nvSpPr>
      <xdr:spPr>
        <a:xfrm>
          <a:off x="94805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222" name="楕円 221">
          <a:extLst>
            <a:ext uri="{FF2B5EF4-FFF2-40B4-BE49-F238E27FC236}">
              <a16:creationId xmlns:a16="http://schemas.microsoft.com/office/drawing/2014/main" id="{00000000-0008-0000-0E00-0000DE000000}"/>
            </a:ext>
          </a:extLst>
        </xdr:cNvPr>
        <xdr:cNvSpPr/>
      </xdr:nvSpPr>
      <xdr:spPr>
        <a:xfrm>
          <a:off x="8636000" y="138194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160564</xdr:rowOff>
    </xdr:from>
    <xdr:to>
      <xdr:col>55</xdr:col>
      <xdr:colOff>0</xdr:colOff>
      <xdr:row>87</xdr:row>
      <xdr:rowOff>62593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8686800" y="13870214"/>
          <a:ext cx="742950" cy="56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101600</xdr:rowOff>
    </xdr:from>
    <xdr:to>
      <xdr:col>46</xdr:col>
      <xdr:colOff>38100</xdr:colOff>
      <xdr:row>81</xdr:row>
      <xdr:rowOff>31750</xdr:rowOff>
    </xdr:to>
    <xdr:sp macro="" textlink="">
      <xdr:nvSpPr>
        <xdr:cNvPr id="224" name="楕円 223">
          <a:extLst>
            <a:ext uri="{FF2B5EF4-FFF2-40B4-BE49-F238E27FC236}">
              <a16:creationId xmlns:a16="http://schemas.microsoft.com/office/drawing/2014/main" id="{00000000-0008-0000-0E00-0000E0000000}"/>
            </a:ext>
          </a:extLst>
        </xdr:cNvPr>
        <xdr:cNvSpPr/>
      </xdr:nvSpPr>
      <xdr:spPr>
        <a:xfrm>
          <a:off x="7842250" y="13315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152400</xdr:rowOff>
    </xdr:from>
    <xdr:to>
      <xdr:col>50</xdr:col>
      <xdr:colOff>114300</xdr:colOff>
      <xdr:row>83</xdr:row>
      <xdr:rowOff>160564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7886700" y="13366750"/>
          <a:ext cx="800100" cy="50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19957</xdr:rowOff>
    </xdr:from>
    <xdr:to>
      <xdr:col>41</xdr:col>
      <xdr:colOff>101600</xdr:colOff>
      <xdr:row>78</xdr:row>
      <xdr:rowOff>121557</xdr:rowOff>
    </xdr:to>
    <xdr:sp macro="" textlink="">
      <xdr:nvSpPr>
        <xdr:cNvPr id="226" name="楕円 225">
          <a:extLst>
            <a:ext uri="{FF2B5EF4-FFF2-40B4-BE49-F238E27FC236}">
              <a16:creationId xmlns:a16="http://schemas.microsoft.com/office/drawing/2014/main" id="{00000000-0008-0000-0E00-0000E2000000}"/>
            </a:ext>
          </a:extLst>
        </xdr:cNvPr>
        <xdr:cNvSpPr/>
      </xdr:nvSpPr>
      <xdr:spPr>
        <a:xfrm>
          <a:off x="7029450" y="129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70757</xdr:rowOff>
    </xdr:from>
    <xdr:to>
      <xdr:col>45</xdr:col>
      <xdr:colOff>177800</xdr:colOff>
      <xdr:row>80</xdr:row>
      <xdr:rowOff>152400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7080250" y="12954907"/>
          <a:ext cx="806450" cy="4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228" name="n_1mainValue【公営住宅】&#10;一人当たり面積">
          <a:extLst>
            <a:ext uri="{FF2B5EF4-FFF2-40B4-BE49-F238E27FC236}">
              <a16:creationId xmlns:a16="http://schemas.microsoft.com/office/drawing/2014/main" id="{00000000-0008-0000-0E00-0000E4000000}"/>
            </a:ext>
          </a:extLst>
        </xdr:cNvPr>
        <xdr:cNvSpPr txBox="1"/>
      </xdr:nvSpPr>
      <xdr:spPr>
        <a:xfrm>
          <a:off x="845827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48277</xdr:rowOff>
    </xdr:from>
    <xdr:ext cx="469744" cy="259045"/>
    <xdr:sp macro="" textlink="">
      <xdr:nvSpPr>
        <xdr:cNvPr id="229" name="n_2mainValue【公営住宅】&#10;一人当たり面積">
          <a:extLst>
            <a:ext uri="{FF2B5EF4-FFF2-40B4-BE49-F238E27FC236}">
              <a16:creationId xmlns:a16="http://schemas.microsoft.com/office/drawing/2014/main" id="{00000000-0008-0000-0E00-0000E5000000}"/>
            </a:ext>
          </a:extLst>
        </xdr:cNvPr>
        <xdr:cNvSpPr txBox="1"/>
      </xdr:nvSpPr>
      <xdr:spPr>
        <a:xfrm>
          <a:off x="76772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138084</xdr:rowOff>
    </xdr:from>
    <xdr:ext cx="469744" cy="259045"/>
    <xdr:sp macro="" textlink="">
      <xdr:nvSpPr>
        <xdr:cNvPr id="230" name="n_3mainValue【公営住宅】&#10;一人当たり面積">
          <a:extLst>
            <a:ext uri="{FF2B5EF4-FFF2-40B4-BE49-F238E27FC236}">
              <a16:creationId xmlns:a16="http://schemas.microsoft.com/office/drawing/2014/main" id="{00000000-0008-0000-0E00-0000E6000000}"/>
            </a:ext>
          </a:extLst>
        </xdr:cNvPr>
        <xdr:cNvSpPr txBox="1"/>
      </xdr:nvSpPr>
      <xdr:spPr>
        <a:xfrm>
          <a:off x="6864427" y="126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港湾・漁港】&#10;有形固定資産減価償却率グラフ枠">
          <a:extLst>
            <a:ext uri="{FF2B5EF4-FFF2-40B4-BE49-F238E27FC236}">
              <a16:creationId xmlns:a16="http://schemas.microsoft.com/office/drawing/2014/main" id="{00000000-0008-0000-0E00-0000FA00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31750</xdr:rowOff>
    </xdr:from>
    <xdr:to>
      <xdr:col>24</xdr:col>
      <xdr:colOff>114300</xdr:colOff>
      <xdr:row>101</xdr:row>
      <xdr:rowOff>133350</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4127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105427</xdr:rowOff>
    </xdr:from>
    <xdr:ext cx="405111" cy="259045"/>
    <xdr:sp macro="" textlink="">
      <xdr:nvSpPr>
        <xdr:cNvPr id="257" name="【港湾・漁港】&#10;有形固定資産減価償却率該当値テキスト">
          <a:extLst>
            <a:ext uri="{FF2B5EF4-FFF2-40B4-BE49-F238E27FC236}">
              <a16:creationId xmlns:a16="http://schemas.microsoft.com/office/drawing/2014/main" id="{00000000-0008-0000-0E00-000001010000}"/>
            </a:ext>
          </a:extLst>
        </xdr:cNvPr>
        <xdr:cNvSpPr txBox="1"/>
      </xdr:nvSpPr>
      <xdr:spPr>
        <a:xfrm>
          <a:off x="4229100" y="1667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95250</xdr:rowOff>
    </xdr:from>
    <xdr:to>
      <xdr:col>20</xdr:col>
      <xdr:colOff>38100</xdr:colOff>
      <xdr:row>108</xdr:row>
      <xdr:rowOff>25400</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3384550" y="17868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82550</xdr:rowOff>
    </xdr:from>
    <xdr:to>
      <xdr:col>24</xdr:col>
      <xdr:colOff>63500</xdr:colOff>
      <xdr:row>107</xdr:row>
      <xdr:rowOff>146050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3429000" y="16827500"/>
          <a:ext cx="749300" cy="109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12700</xdr:rowOff>
    </xdr:from>
    <xdr:to>
      <xdr:col>15</xdr:col>
      <xdr:colOff>101600</xdr:colOff>
      <xdr:row>108</xdr:row>
      <xdr:rowOff>114300</xdr:rowOff>
    </xdr:to>
    <xdr:sp macro="" textlink="">
      <xdr:nvSpPr>
        <xdr:cNvPr id="260" name="楕円 259">
          <a:extLst>
            <a:ext uri="{FF2B5EF4-FFF2-40B4-BE49-F238E27FC236}">
              <a16:creationId xmlns:a16="http://schemas.microsoft.com/office/drawing/2014/main" id="{00000000-0008-0000-0E00-000004010000}"/>
            </a:ext>
          </a:extLst>
        </xdr:cNvPr>
        <xdr:cNvSpPr/>
      </xdr:nvSpPr>
      <xdr:spPr>
        <a:xfrm>
          <a:off x="257175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146050</xdr:rowOff>
    </xdr:from>
    <xdr:to>
      <xdr:col>19</xdr:col>
      <xdr:colOff>177800</xdr:colOff>
      <xdr:row>108</xdr:row>
      <xdr:rowOff>63500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flipV="1">
          <a:off x="2622550" y="17919700"/>
          <a:ext cx="8064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114300</xdr:rowOff>
    </xdr:from>
    <xdr:to>
      <xdr:col>10</xdr:col>
      <xdr:colOff>165100</xdr:colOff>
      <xdr:row>109</xdr:row>
      <xdr:rowOff>44450</xdr:rowOff>
    </xdr:to>
    <xdr:sp macro="" textlink="">
      <xdr:nvSpPr>
        <xdr:cNvPr id="262" name="楕円 261">
          <a:extLst>
            <a:ext uri="{FF2B5EF4-FFF2-40B4-BE49-F238E27FC236}">
              <a16:creationId xmlns:a16="http://schemas.microsoft.com/office/drawing/2014/main" id="{00000000-0008-0000-0E00-000006010000}"/>
            </a:ext>
          </a:extLst>
        </xdr:cNvPr>
        <xdr:cNvSpPr/>
      </xdr:nvSpPr>
      <xdr:spPr>
        <a:xfrm>
          <a:off x="17780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63500</xdr:rowOff>
    </xdr:from>
    <xdr:to>
      <xdr:col>15</xdr:col>
      <xdr:colOff>50800</xdr:colOff>
      <xdr:row>108</xdr:row>
      <xdr:rowOff>165100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1828800" y="18008600"/>
          <a:ext cx="79375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41927</xdr:rowOff>
    </xdr:from>
    <xdr:ext cx="405111" cy="259045"/>
    <xdr:sp macro="" textlink="">
      <xdr:nvSpPr>
        <xdr:cNvPr id="264" name="n_1mainValue【港湾・漁港】&#10;有形固定資産減価償却率">
          <a:extLst>
            <a:ext uri="{FF2B5EF4-FFF2-40B4-BE49-F238E27FC236}">
              <a16:creationId xmlns:a16="http://schemas.microsoft.com/office/drawing/2014/main" id="{00000000-0008-0000-0E00-000008010000}"/>
            </a:ext>
          </a:extLst>
        </xdr:cNvPr>
        <xdr:cNvSpPr txBox="1"/>
      </xdr:nvSpPr>
      <xdr:spPr>
        <a:xfrm>
          <a:off x="32391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130827</xdr:rowOff>
    </xdr:from>
    <xdr:ext cx="405111" cy="259045"/>
    <xdr:sp macro="" textlink="">
      <xdr:nvSpPr>
        <xdr:cNvPr id="265" name="n_2mainValue【港湾・漁港】&#10;有形固定資産減価償却率">
          <a:extLst>
            <a:ext uri="{FF2B5EF4-FFF2-40B4-BE49-F238E27FC236}">
              <a16:creationId xmlns:a16="http://schemas.microsoft.com/office/drawing/2014/main" id="{00000000-0008-0000-0E00-000009010000}"/>
            </a:ext>
          </a:extLst>
        </xdr:cNvPr>
        <xdr:cNvSpPr txBox="1"/>
      </xdr:nvSpPr>
      <xdr:spPr>
        <a:xfrm>
          <a:off x="2439044" y="177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60977</xdr:rowOff>
    </xdr:from>
    <xdr:ext cx="405111" cy="259045"/>
    <xdr:sp macro="" textlink="">
      <xdr:nvSpPr>
        <xdr:cNvPr id="266" name="n_3mainValue【港湾・漁港】&#10;有形固定資産減価償却率">
          <a:extLst>
            <a:ext uri="{FF2B5EF4-FFF2-40B4-BE49-F238E27FC236}">
              <a16:creationId xmlns:a16="http://schemas.microsoft.com/office/drawing/2014/main" id="{00000000-0008-0000-0E00-00000A010000}"/>
            </a:ext>
          </a:extLst>
        </xdr:cNvPr>
        <xdr:cNvSpPr txBox="1"/>
      </xdr:nvSpPr>
      <xdr:spPr>
        <a:xfrm>
          <a:off x="164529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5482151" y="183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10177</xdr:rowOff>
    </xdr:from>
    <xdr:ext cx="53129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5482151" y="179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548215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5482151" y="1681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54821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54821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6" name="【港湾・漁港】&#10;一人当たり有形固定資産（償却資産）額グラフ枠">
          <a:extLst>
            <a:ext uri="{FF2B5EF4-FFF2-40B4-BE49-F238E27FC236}">
              <a16:creationId xmlns:a16="http://schemas.microsoft.com/office/drawing/2014/main" id="{00000000-0008-0000-0E00-00001E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151512</xdr:rowOff>
    </xdr:from>
    <xdr:to>
      <xdr:col>55</xdr:col>
      <xdr:colOff>50800</xdr:colOff>
      <xdr:row>100</xdr:row>
      <xdr:rowOff>81662</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9398000" y="16553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53739</xdr:rowOff>
    </xdr:from>
    <xdr:ext cx="534377" cy="259045"/>
    <xdr:sp macro="" textlink="">
      <xdr:nvSpPr>
        <xdr:cNvPr id="293" name="【港湾・漁港】&#10;一人当たり有形固定資産（償却資産）額該当値テキスト">
          <a:extLst>
            <a:ext uri="{FF2B5EF4-FFF2-40B4-BE49-F238E27FC236}">
              <a16:creationId xmlns:a16="http://schemas.microsoft.com/office/drawing/2014/main" id="{00000000-0008-0000-0E00-000025010000}"/>
            </a:ext>
          </a:extLst>
        </xdr:cNvPr>
        <xdr:cNvSpPr txBox="1"/>
      </xdr:nvSpPr>
      <xdr:spPr>
        <a:xfrm>
          <a:off x="9480550" y="164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77978</xdr:rowOff>
    </xdr:from>
    <xdr:to>
      <xdr:col>50</xdr:col>
      <xdr:colOff>165100</xdr:colOff>
      <xdr:row>101</xdr:row>
      <xdr:rowOff>8128</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86360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30862</xdr:rowOff>
    </xdr:from>
    <xdr:to>
      <xdr:col>55</xdr:col>
      <xdr:colOff>0</xdr:colOff>
      <xdr:row>100</xdr:row>
      <xdr:rowOff>128778</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8686800" y="16604362"/>
          <a:ext cx="742950" cy="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107696</xdr:rowOff>
    </xdr:from>
    <xdr:to>
      <xdr:col>46</xdr:col>
      <xdr:colOff>38100</xdr:colOff>
      <xdr:row>106</xdr:row>
      <xdr:rowOff>37846</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7842250" y="175384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128778</xdr:rowOff>
    </xdr:from>
    <xdr:to>
      <xdr:col>50</xdr:col>
      <xdr:colOff>114300</xdr:colOff>
      <xdr:row>105</xdr:row>
      <xdr:rowOff>158496</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flipV="1">
          <a:off x="7886700" y="16702278"/>
          <a:ext cx="800100" cy="8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34162</xdr:rowOff>
    </xdr:from>
    <xdr:to>
      <xdr:col>41</xdr:col>
      <xdr:colOff>101600</xdr:colOff>
      <xdr:row>107</xdr:row>
      <xdr:rowOff>135762</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7029450" y="17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158496</xdr:rowOff>
    </xdr:from>
    <xdr:to>
      <xdr:col>45</xdr:col>
      <xdr:colOff>177800</xdr:colOff>
      <xdr:row>107</xdr:row>
      <xdr:rowOff>84962</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flipV="1">
          <a:off x="7080250" y="17589246"/>
          <a:ext cx="806450" cy="26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99</xdr:row>
      <xdr:rowOff>24655</xdr:rowOff>
    </xdr:from>
    <xdr:ext cx="534377" cy="259045"/>
    <xdr:sp macro="" textlink="">
      <xdr:nvSpPr>
        <xdr:cNvPr id="300" name="n_1mainValue【港湾・漁港】&#10;一人当たり有形固定資産（償却資産）額">
          <a:extLst>
            <a:ext uri="{FF2B5EF4-FFF2-40B4-BE49-F238E27FC236}">
              <a16:creationId xmlns:a16="http://schemas.microsoft.com/office/drawing/2014/main" id="{00000000-0008-0000-0E00-00002C010000}"/>
            </a:ext>
          </a:extLst>
        </xdr:cNvPr>
        <xdr:cNvSpPr txBox="1"/>
      </xdr:nvSpPr>
      <xdr:spPr>
        <a:xfrm>
          <a:off x="8425961" y="164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54373</xdr:rowOff>
    </xdr:from>
    <xdr:ext cx="534377" cy="259045"/>
    <xdr:sp macro="" textlink="">
      <xdr:nvSpPr>
        <xdr:cNvPr id="301" name="n_2mainValue【港湾・漁港】&#10;一人当たり有形固定資産（償却資産）額">
          <a:extLst>
            <a:ext uri="{FF2B5EF4-FFF2-40B4-BE49-F238E27FC236}">
              <a16:creationId xmlns:a16="http://schemas.microsoft.com/office/drawing/2014/main" id="{00000000-0008-0000-0E00-00002D010000}"/>
            </a:ext>
          </a:extLst>
        </xdr:cNvPr>
        <xdr:cNvSpPr txBox="1"/>
      </xdr:nvSpPr>
      <xdr:spPr>
        <a:xfrm>
          <a:off x="7644911" y="173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152289</xdr:rowOff>
    </xdr:from>
    <xdr:ext cx="534377" cy="259045"/>
    <xdr:sp macro="" textlink="">
      <xdr:nvSpPr>
        <xdr:cNvPr id="302" name="n_3mainValue【港湾・漁港】&#10;一人当たり有形固定資産（償却資産）額">
          <a:extLst>
            <a:ext uri="{FF2B5EF4-FFF2-40B4-BE49-F238E27FC236}">
              <a16:creationId xmlns:a16="http://schemas.microsoft.com/office/drawing/2014/main" id="{00000000-0008-0000-0E00-00002E010000}"/>
            </a:ext>
          </a:extLst>
        </xdr:cNvPr>
        <xdr:cNvSpPr txBox="1"/>
      </xdr:nvSpPr>
      <xdr:spPr>
        <a:xfrm>
          <a:off x="6851161" y="17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4" name="【空港】&#10;有形固定資産減価償却率グラフ枠">
          <a:extLst>
            <a:ext uri="{FF2B5EF4-FFF2-40B4-BE49-F238E27FC236}">
              <a16:creationId xmlns:a16="http://schemas.microsoft.com/office/drawing/2014/main" id="{00000000-0008-0000-0E00-000044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66222</xdr:rowOff>
    </xdr:from>
    <xdr:to>
      <xdr:col>85</xdr:col>
      <xdr:colOff>177800</xdr:colOff>
      <xdr:row>33</xdr:row>
      <xdr:rowOff>167822</xdr:rowOff>
    </xdr:to>
    <xdr:sp macro="" textlink="">
      <xdr:nvSpPr>
        <xdr:cNvPr id="330" name="楕円 329">
          <a:extLst>
            <a:ext uri="{FF2B5EF4-FFF2-40B4-BE49-F238E27FC236}">
              <a16:creationId xmlns:a16="http://schemas.microsoft.com/office/drawing/2014/main" id="{00000000-0008-0000-0E00-00004A010000}"/>
            </a:ext>
          </a:extLst>
        </xdr:cNvPr>
        <xdr:cNvSpPr/>
      </xdr:nvSpPr>
      <xdr:spPr>
        <a:xfrm>
          <a:off x="14649450" y="55208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139899</xdr:rowOff>
    </xdr:from>
    <xdr:ext cx="405111" cy="259045"/>
    <xdr:sp macro="" textlink="">
      <xdr:nvSpPr>
        <xdr:cNvPr id="331" name="【空港】&#10;有形固定資産減価償却率該当値テキスト">
          <a:extLst>
            <a:ext uri="{FF2B5EF4-FFF2-40B4-BE49-F238E27FC236}">
              <a16:creationId xmlns:a16="http://schemas.microsoft.com/office/drawing/2014/main" id="{00000000-0008-0000-0E00-00004B010000}"/>
            </a:ext>
          </a:extLst>
        </xdr:cNvPr>
        <xdr:cNvSpPr txBox="1"/>
      </xdr:nvSpPr>
      <xdr:spPr>
        <a:xfrm>
          <a:off x="14744700" y="542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147865</xdr:rowOff>
    </xdr:from>
    <xdr:to>
      <xdr:col>81</xdr:col>
      <xdr:colOff>101600</xdr:colOff>
      <xdr:row>40</xdr:row>
      <xdr:rowOff>78015</xdr:rowOff>
    </xdr:to>
    <xdr:sp macro="" textlink="">
      <xdr:nvSpPr>
        <xdr:cNvPr id="332" name="楕円 331">
          <a:extLst>
            <a:ext uri="{FF2B5EF4-FFF2-40B4-BE49-F238E27FC236}">
              <a16:creationId xmlns:a16="http://schemas.microsoft.com/office/drawing/2014/main" id="{00000000-0008-0000-0E00-00004C010000}"/>
            </a:ext>
          </a:extLst>
        </xdr:cNvPr>
        <xdr:cNvSpPr/>
      </xdr:nvSpPr>
      <xdr:spPr>
        <a:xfrm>
          <a:off x="13887450" y="6593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117022</xdr:rowOff>
    </xdr:from>
    <xdr:to>
      <xdr:col>85</xdr:col>
      <xdr:colOff>127000</xdr:colOff>
      <xdr:row>40</xdr:row>
      <xdr:rowOff>27215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13938250" y="5571672"/>
          <a:ext cx="762000" cy="106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xdr:rowOff>
    </xdr:from>
    <xdr:to>
      <xdr:col>76</xdr:col>
      <xdr:colOff>165100</xdr:colOff>
      <xdr:row>41</xdr:row>
      <xdr:rowOff>102507</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130937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41</xdr:row>
      <xdr:rowOff>51707</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13144500" y="6637565"/>
          <a:ext cx="79375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49893</xdr:rowOff>
    </xdr:from>
    <xdr:to>
      <xdr:col>72</xdr:col>
      <xdr:colOff>38100</xdr:colOff>
      <xdr:row>41</xdr:row>
      <xdr:rowOff>151493</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2299950" y="6825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51707</xdr:rowOff>
    </xdr:from>
    <xdr:to>
      <xdr:col>76</xdr:col>
      <xdr:colOff>114300</xdr:colOff>
      <xdr:row>41</xdr:row>
      <xdr:rowOff>100693</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2344400" y="6827157"/>
          <a:ext cx="8001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94542</xdr:rowOff>
    </xdr:from>
    <xdr:ext cx="405111" cy="259045"/>
    <xdr:sp macro="" textlink="">
      <xdr:nvSpPr>
        <xdr:cNvPr id="338" name="n_1mainValue【空港】&#10;有形固定資産減価償却率">
          <a:extLst>
            <a:ext uri="{FF2B5EF4-FFF2-40B4-BE49-F238E27FC236}">
              <a16:creationId xmlns:a16="http://schemas.microsoft.com/office/drawing/2014/main" id="{00000000-0008-0000-0E00-000052010000}"/>
            </a:ext>
          </a:extLst>
        </xdr:cNvPr>
        <xdr:cNvSpPr txBox="1"/>
      </xdr:nvSpPr>
      <xdr:spPr>
        <a:xfrm>
          <a:off x="13742044" y="63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119034</xdr:rowOff>
    </xdr:from>
    <xdr:ext cx="405111" cy="259045"/>
    <xdr:sp macro="" textlink="">
      <xdr:nvSpPr>
        <xdr:cNvPr id="339" name="n_2mainValue【空港】&#10;有形固定資産減価償却率">
          <a:extLst>
            <a:ext uri="{FF2B5EF4-FFF2-40B4-BE49-F238E27FC236}">
              <a16:creationId xmlns:a16="http://schemas.microsoft.com/office/drawing/2014/main" id="{00000000-0008-0000-0E00-000053010000}"/>
            </a:ext>
          </a:extLst>
        </xdr:cNvPr>
        <xdr:cNvSpPr txBox="1"/>
      </xdr:nvSpPr>
      <xdr:spPr>
        <a:xfrm>
          <a:off x="12960994" y="656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168020</xdr:rowOff>
    </xdr:from>
    <xdr:ext cx="405111" cy="259045"/>
    <xdr:sp macro="" textlink="">
      <xdr:nvSpPr>
        <xdr:cNvPr id="340" name="n_3mainValue【空港】&#10;有形固定資産減価償却率">
          <a:extLst>
            <a:ext uri="{FF2B5EF4-FFF2-40B4-BE49-F238E27FC236}">
              <a16:creationId xmlns:a16="http://schemas.microsoft.com/office/drawing/2014/main" id="{00000000-0008-0000-0E00-000054010000}"/>
            </a:ext>
          </a:extLst>
        </xdr:cNvPr>
        <xdr:cNvSpPr txBox="1"/>
      </xdr:nvSpPr>
      <xdr:spPr>
        <a:xfrm>
          <a:off x="12167244" y="6613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60491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空港】&#10;一人当たり有形固定資産（償却資産）額グラフ枠">
          <a:extLst>
            <a:ext uri="{FF2B5EF4-FFF2-40B4-BE49-F238E27FC236}">
              <a16:creationId xmlns:a16="http://schemas.microsoft.com/office/drawing/2014/main" id="{00000000-0008-0000-0E00-000066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199009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7637</xdr:rowOff>
    </xdr:from>
    <xdr:ext cx="469744" cy="259045"/>
    <xdr:sp macro="" textlink="">
      <xdr:nvSpPr>
        <xdr:cNvPr id="365" name="【空港】&#10;一人当たり有形固定資産（償却資産）額該当値テキスト">
          <a:extLst>
            <a:ext uri="{FF2B5EF4-FFF2-40B4-BE49-F238E27FC236}">
              <a16:creationId xmlns:a16="http://schemas.microsoft.com/office/drawing/2014/main" id="{00000000-0008-0000-0E00-00006D010000}"/>
            </a:ext>
          </a:extLst>
        </xdr:cNvPr>
        <xdr:cNvSpPr txBox="1"/>
      </xdr:nvSpPr>
      <xdr:spPr>
        <a:xfrm>
          <a:off x="20002500"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162560</xdr:rowOff>
    </xdr:from>
    <xdr:to>
      <xdr:col>112</xdr:col>
      <xdr:colOff>38100</xdr:colOff>
      <xdr:row>37</xdr:row>
      <xdr:rowOff>92710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9157950" y="6112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41910</xdr:rowOff>
    </xdr:from>
    <xdr:to>
      <xdr:col>116</xdr:col>
      <xdr:colOff>63500</xdr:colOff>
      <xdr:row>39</xdr:row>
      <xdr:rowOff>156210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9202400" y="6156960"/>
          <a:ext cx="7493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128270</xdr:rowOff>
    </xdr:from>
    <xdr:to>
      <xdr:col>107</xdr:col>
      <xdr:colOff>101600</xdr:colOff>
      <xdr:row>34</xdr:row>
      <xdr:rowOff>58420</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18345150" y="5582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7620</xdr:rowOff>
    </xdr:from>
    <xdr:to>
      <xdr:col>111</xdr:col>
      <xdr:colOff>177800</xdr:colOff>
      <xdr:row>37</xdr:row>
      <xdr:rowOff>41910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8395950" y="5627370"/>
          <a:ext cx="80645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175514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7620</xdr:rowOff>
    </xdr:from>
    <xdr:to>
      <xdr:col>107</xdr:col>
      <xdr:colOff>50800</xdr:colOff>
      <xdr:row>39</xdr:row>
      <xdr:rowOff>19050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17602200" y="5627370"/>
          <a:ext cx="793750" cy="8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35</xdr:row>
      <xdr:rowOff>109237</xdr:rowOff>
    </xdr:from>
    <xdr:ext cx="469744" cy="259045"/>
    <xdr:sp macro="" textlink="">
      <xdr:nvSpPr>
        <xdr:cNvPr id="372" name="n_1mainValue【空港】&#10;一人当たり有形固定資産（償却資産）額">
          <a:extLst>
            <a:ext uri="{FF2B5EF4-FFF2-40B4-BE49-F238E27FC236}">
              <a16:creationId xmlns:a16="http://schemas.microsoft.com/office/drawing/2014/main" id="{00000000-0008-0000-0E00-000074010000}"/>
            </a:ext>
          </a:extLst>
        </xdr:cNvPr>
        <xdr:cNvSpPr txBox="1"/>
      </xdr:nvSpPr>
      <xdr:spPr>
        <a:xfrm>
          <a:off x="18980228" y="58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32</xdr:row>
      <xdr:rowOff>74947</xdr:rowOff>
    </xdr:from>
    <xdr:ext cx="469744" cy="259045"/>
    <xdr:sp macro="" textlink="">
      <xdr:nvSpPr>
        <xdr:cNvPr id="373" name="n_2mainValue【空港】&#10;一人当たり有形固定資産（償却資産）額">
          <a:extLst>
            <a:ext uri="{FF2B5EF4-FFF2-40B4-BE49-F238E27FC236}">
              <a16:creationId xmlns:a16="http://schemas.microsoft.com/office/drawing/2014/main" id="{00000000-0008-0000-0E00-000075010000}"/>
            </a:ext>
          </a:extLst>
        </xdr:cNvPr>
        <xdr:cNvSpPr txBox="1"/>
      </xdr:nvSpPr>
      <xdr:spPr>
        <a:xfrm>
          <a:off x="18180128" y="53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37</xdr:row>
      <xdr:rowOff>86377</xdr:rowOff>
    </xdr:from>
    <xdr:ext cx="469744" cy="259045"/>
    <xdr:sp macro="" textlink="">
      <xdr:nvSpPr>
        <xdr:cNvPr id="374" name="n_3mainValue【空港】&#10;一人当たり有形固定資産（償却資産）額">
          <a:extLst>
            <a:ext uri="{FF2B5EF4-FFF2-40B4-BE49-F238E27FC236}">
              <a16:creationId xmlns:a16="http://schemas.microsoft.com/office/drawing/2014/main" id="{00000000-0008-0000-0E00-000076010000}"/>
            </a:ext>
          </a:extLst>
        </xdr:cNvPr>
        <xdr:cNvSpPr txBox="1"/>
      </xdr:nvSpPr>
      <xdr:spPr>
        <a:xfrm>
          <a:off x="1738637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6" name="【学校施設】&#10;有形固定資産減価償却率グラフ枠">
          <a:extLst>
            <a:ext uri="{FF2B5EF4-FFF2-40B4-BE49-F238E27FC236}">
              <a16:creationId xmlns:a16="http://schemas.microsoft.com/office/drawing/2014/main" id="{00000000-0008-0000-0E00-00008C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4649450" y="90832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63699</xdr:rowOff>
    </xdr:from>
    <xdr:ext cx="405111" cy="259045"/>
    <xdr:sp macro="" textlink="">
      <xdr:nvSpPr>
        <xdr:cNvPr id="403" name="【学校施設】&#10;有形固定資産減価償却率該当値テキスト">
          <a:extLst>
            <a:ext uri="{FF2B5EF4-FFF2-40B4-BE49-F238E27FC236}">
              <a16:creationId xmlns:a16="http://schemas.microsoft.com/office/drawing/2014/main" id="{00000000-0008-0000-0E00-000093010000}"/>
            </a:ext>
          </a:extLst>
        </xdr:cNvPr>
        <xdr:cNvSpPr txBox="1"/>
      </xdr:nvSpPr>
      <xdr:spPr>
        <a:xfrm>
          <a:off x="14744700" y="89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138874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62</xdr:row>
      <xdr:rowOff>114300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13938250" y="9127672"/>
          <a:ext cx="762000" cy="12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104322</xdr:rowOff>
    </xdr:from>
    <xdr:to>
      <xdr:col>76</xdr:col>
      <xdr:colOff>165100</xdr:colOff>
      <xdr:row>64</xdr:row>
      <xdr:rowOff>34472</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13093700" y="10511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63</xdr:row>
      <xdr:rowOff>155122</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flipV="1">
          <a:off x="13144500" y="10356850"/>
          <a:ext cx="793750" cy="2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104322</xdr:rowOff>
    </xdr:from>
    <xdr:to>
      <xdr:col>72</xdr:col>
      <xdr:colOff>38100</xdr:colOff>
      <xdr:row>64</xdr:row>
      <xdr:rowOff>34472</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12299950" y="10511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155122</xdr:rowOff>
    </xdr:from>
    <xdr:to>
      <xdr:col>76</xdr:col>
      <xdr:colOff>114300</xdr:colOff>
      <xdr:row>63</xdr:row>
      <xdr:rowOff>155122</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344400" y="1056277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10177</xdr:rowOff>
    </xdr:from>
    <xdr:ext cx="405111" cy="259045"/>
    <xdr:sp macro="" textlink="">
      <xdr:nvSpPr>
        <xdr:cNvPr id="410" name="n_1mainValue【学校施設】&#10;有形固定資産減価償却率">
          <a:extLst>
            <a:ext uri="{FF2B5EF4-FFF2-40B4-BE49-F238E27FC236}">
              <a16:creationId xmlns:a16="http://schemas.microsoft.com/office/drawing/2014/main" id="{00000000-0008-0000-0E00-00009A010000}"/>
            </a:ext>
          </a:extLst>
        </xdr:cNvPr>
        <xdr:cNvSpPr txBox="1"/>
      </xdr:nvSpPr>
      <xdr:spPr>
        <a:xfrm>
          <a:off x="137420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50999</xdr:rowOff>
    </xdr:from>
    <xdr:ext cx="405111" cy="259045"/>
    <xdr:sp macro="" textlink="">
      <xdr:nvSpPr>
        <xdr:cNvPr id="411" name="n_2mainValue【学校施設】&#10;有形固定資産減価償却率">
          <a:extLst>
            <a:ext uri="{FF2B5EF4-FFF2-40B4-BE49-F238E27FC236}">
              <a16:creationId xmlns:a16="http://schemas.microsoft.com/office/drawing/2014/main" id="{00000000-0008-0000-0E00-00009B010000}"/>
            </a:ext>
          </a:extLst>
        </xdr:cNvPr>
        <xdr:cNvSpPr txBox="1"/>
      </xdr:nvSpPr>
      <xdr:spPr>
        <a:xfrm>
          <a:off x="12960994" y="1029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50999</xdr:rowOff>
    </xdr:from>
    <xdr:ext cx="405111" cy="259045"/>
    <xdr:sp macro="" textlink="">
      <xdr:nvSpPr>
        <xdr:cNvPr id="412" name="n_3mainValue【学校施設】&#10;有形固定資産減価償却率">
          <a:extLst>
            <a:ext uri="{FF2B5EF4-FFF2-40B4-BE49-F238E27FC236}">
              <a16:creationId xmlns:a16="http://schemas.microsoft.com/office/drawing/2014/main" id="{00000000-0008-0000-0E00-00009C010000}"/>
            </a:ext>
          </a:extLst>
        </xdr:cNvPr>
        <xdr:cNvSpPr txBox="1"/>
      </xdr:nvSpPr>
      <xdr:spPr>
        <a:xfrm>
          <a:off x="12167244" y="1029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2" name="【学校施設】&#10;一人当たり面積グラフ枠">
          <a:extLst>
            <a:ext uri="{FF2B5EF4-FFF2-40B4-BE49-F238E27FC236}">
              <a16:creationId xmlns:a16="http://schemas.microsoft.com/office/drawing/2014/main" id="{00000000-0008-0000-0E00-0000B001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99009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63</xdr:row>
      <xdr:rowOff>99077</xdr:rowOff>
    </xdr:from>
    <xdr:ext cx="469744" cy="259045"/>
    <xdr:sp macro="" textlink="">
      <xdr:nvSpPr>
        <xdr:cNvPr id="439" name="【学校施設】&#10;一人当たり面積該当値テキスト">
          <a:extLst>
            <a:ext uri="{FF2B5EF4-FFF2-40B4-BE49-F238E27FC236}">
              <a16:creationId xmlns:a16="http://schemas.microsoft.com/office/drawing/2014/main" id="{00000000-0008-0000-0E00-0000B7010000}"/>
            </a:ext>
          </a:extLst>
        </xdr:cNvPr>
        <xdr:cNvSpPr txBox="1"/>
      </xdr:nvSpPr>
      <xdr:spPr>
        <a:xfrm>
          <a:off x="20002500"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9157950" y="10052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64</xdr:row>
      <xdr:rowOff>76200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9202400" y="10096500"/>
          <a:ext cx="7493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834515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114300</xdr:rowOff>
    </xdr:from>
    <xdr:to>
      <xdr:col>111</xdr:col>
      <xdr:colOff>177800</xdr:colOff>
      <xdr:row>61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395950" y="9366250"/>
          <a:ext cx="806450" cy="73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63500</xdr:rowOff>
    </xdr:from>
    <xdr:to>
      <xdr:col>102</xdr:col>
      <xdr:colOff>165100</xdr:colOff>
      <xdr:row>56</xdr:row>
      <xdr:rowOff>165100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75514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114300</xdr:rowOff>
    </xdr:from>
    <xdr:to>
      <xdr:col>107</xdr:col>
      <xdr:colOff>50800</xdr:colOff>
      <xdr:row>56</xdr:row>
      <xdr:rowOff>114300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7602200" y="9366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446" name="n_1mainValue【学校施設】&#10;一人当たり面積">
          <a:extLst>
            <a:ext uri="{FF2B5EF4-FFF2-40B4-BE49-F238E27FC236}">
              <a16:creationId xmlns:a16="http://schemas.microsoft.com/office/drawing/2014/main" id="{00000000-0008-0000-0E00-0000BE010000}"/>
            </a:ext>
          </a:extLst>
        </xdr:cNvPr>
        <xdr:cNvSpPr txBox="1"/>
      </xdr:nvSpPr>
      <xdr:spPr>
        <a:xfrm>
          <a:off x="189802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447" name="n_2mainValue【学校施設】&#10;一人当たり面積">
          <a:extLst>
            <a:ext uri="{FF2B5EF4-FFF2-40B4-BE49-F238E27FC236}">
              <a16:creationId xmlns:a16="http://schemas.microsoft.com/office/drawing/2014/main" id="{00000000-0008-0000-0E00-0000BF010000}"/>
            </a:ext>
          </a:extLst>
        </xdr:cNvPr>
        <xdr:cNvSpPr txBox="1"/>
      </xdr:nvSpPr>
      <xdr:spPr>
        <a:xfrm>
          <a:off x="18180127" y="90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10177</xdr:rowOff>
    </xdr:from>
    <xdr:ext cx="469744" cy="259045"/>
    <xdr:sp macro="" textlink="">
      <xdr:nvSpPr>
        <xdr:cNvPr id="448" name="n_3mainValue【学校施設】&#10;一人当たり面積">
          <a:extLst>
            <a:ext uri="{FF2B5EF4-FFF2-40B4-BE49-F238E27FC236}">
              <a16:creationId xmlns:a16="http://schemas.microsoft.com/office/drawing/2014/main" id="{00000000-0008-0000-0E00-0000C0010000}"/>
            </a:ext>
          </a:extLst>
        </xdr:cNvPr>
        <xdr:cNvSpPr txBox="1"/>
      </xdr:nvSpPr>
      <xdr:spPr>
        <a:xfrm>
          <a:off x="17386377" y="90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図書館】&#10;有形固定資産減価償却率グラフ枠">
          <a:extLst>
            <a:ext uri="{FF2B5EF4-FFF2-40B4-BE49-F238E27FC236}">
              <a16:creationId xmlns:a16="http://schemas.microsoft.com/office/drawing/2014/main" id="{00000000-0008-0000-0E00-0000D201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119887</xdr:rowOff>
    </xdr:from>
    <xdr:to>
      <xdr:col>85</xdr:col>
      <xdr:colOff>177800</xdr:colOff>
      <xdr:row>85</xdr:row>
      <xdr:rowOff>50037</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4649450" y="139946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84</xdr:row>
      <xdr:rowOff>22114</xdr:rowOff>
    </xdr:from>
    <xdr:ext cx="405111" cy="259045"/>
    <xdr:sp macro="" textlink="">
      <xdr:nvSpPr>
        <xdr:cNvPr id="473" name="【図書館】&#10;有形固定資産減価償却率該当値テキスト">
          <a:extLst>
            <a:ext uri="{FF2B5EF4-FFF2-40B4-BE49-F238E27FC236}">
              <a16:creationId xmlns:a16="http://schemas.microsoft.com/office/drawing/2014/main" id="{00000000-0008-0000-0E00-0000D9010000}"/>
            </a:ext>
          </a:extLst>
        </xdr:cNvPr>
        <xdr:cNvSpPr txBox="1"/>
      </xdr:nvSpPr>
      <xdr:spPr>
        <a:xfrm>
          <a:off x="14744700" y="138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19304</xdr:rowOff>
    </xdr:from>
    <xdr:to>
      <xdr:col>81</xdr:col>
      <xdr:colOff>101600</xdr:colOff>
      <xdr:row>85</xdr:row>
      <xdr:rowOff>120904</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3887450" y="1405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170687</xdr:rowOff>
    </xdr:from>
    <xdr:to>
      <xdr:col>85</xdr:col>
      <xdr:colOff>127000</xdr:colOff>
      <xdr:row>85</xdr:row>
      <xdr:rowOff>70104</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13938250" y="14039087"/>
          <a:ext cx="762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65024</xdr:rowOff>
    </xdr:from>
    <xdr:to>
      <xdr:col>76</xdr:col>
      <xdr:colOff>165100</xdr:colOff>
      <xdr:row>85</xdr:row>
      <xdr:rowOff>166624</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3093700" y="1410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70104</xdr:rowOff>
    </xdr:from>
    <xdr:to>
      <xdr:col>81</xdr:col>
      <xdr:colOff>50800</xdr:colOff>
      <xdr:row>85</xdr:row>
      <xdr:rowOff>115824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13144500" y="1410995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110744</xdr:rowOff>
    </xdr:from>
    <xdr:to>
      <xdr:col>72</xdr:col>
      <xdr:colOff>38100</xdr:colOff>
      <xdr:row>78</xdr:row>
      <xdr:rowOff>40894</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2299950" y="128297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161544</xdr:rowOff>
    </xdr:from>
    <xdr:to>
      <xdr:col>76</xdr:col>
      <xdr:colOff>114300</xdr:colOff>
      <xdr:row>85</xdr:row>
      <xdr:rowOff>115824</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344400" y="12880594"/>
          <a:ext cx="800100" cy="127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137431</xdr:rowOff>
    </xdr:from>
    <xdr:ext cx="405111" cy="259045"/>
    <xdr:sp macro="" textlink="">
      <xdr:nvSpPr>
        <xdr:cNvPr id="480" name="n_1mainValue【図書館】&#10;有形固定資産減価償却率">
          <a:extLst>
            <a:ext uri="{FF2B5EF4-FFF2-40B4-BE49-F238E27FC236}">
              <a16:creationId xmlns:a16="http://schemas.microsoft.com/office/drawing/2014/main" id="{00000000-0008-0000-0E00-0000E0010000}"/>
            </a:ext>
          </a:extLst>
        </xdr:cNvPr>
        <xdr:cNvSpPr txBox="1"/>
      </xdr:nvSpPr>
      <xdr:spPr>
        <a:xfrm>
          <a:off x="13742044" y="138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11701</xdr:rowOff>
    </xdr:from>
    <xdr:ext cx="405111" cy="259045"/>
    <xdr:sp macro="" textlink="">
      <xdr:nvSpPr>
        <xdr:cNvPr id="481" name="n_2mainValue【図書館】&#10;有形固定資産減価償却率">
          <a:extLst>
            <a:ext uri="{FF2B5EF4-FFF2-40B4-BE49-F238E27FC236}">
              <a16:creationId xmlns:a16="http://schemas.microsoft.com/office/drawing/2014/main" id="{00000000-0008-0000-0E00-0000E1010000}"/>
            </a:ext>
          </a:extLst>
        </xdr:cNvPr>
        <xdr:cNvSpPr txBox="1"/>
      </xdr:nvSpPr>
      <xdr:spPr>
        <a:xfrm>
          <a:off x="12960994" y="1388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57421</xdr:rowOff>
    </xdr:from>
    <xdr:ext cx="405111" cy="259045"/>
    <xdr:sp macro="" textlink="">
      <xdr:nvSpPr>
        <xdr:cNvPr id="482" name="n_3mainValue【図書館】&#10;有形固定資産減価償却率">
          <a:extLst>
            <a:ext uri="{FF2B5EF4-FFF2-40B4-BE49-F238E27FC236}">
              <a16:creationId xmlns:a16="http://schemas.microsoft.com/office/drawing/2014/main" id="{00000000-0008-0000-0E00-0000E2010000}"/>
            </a:ext>
          </a:extLst>
        </xdr:cNvPr>
        <xdr:cNvSpPr txBox="1"/>
      </xdr:nvSpPr>
      <xdr:spPr>
        <a:xfrm>
          <a:off x="12167244" y="126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4" name="【図書館】&#10;一人当たり面積グラフ枠">
          <a:extLst>
            <a:ext uri="{FF2B5EF4-FFF2-40B4-BE49-F238E27FC236}">
              <a16:creationId xmlns:a16="http://schemas.microsoft.com/office/drawing/2014/main" id="{00000000-0008-0000-0E00-0000EE01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9009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60977</xdr:rowOff>
    </xdr:from>
    <xdr:ext cx="469744" cy="259045"/>
    <xdr:sp macro="" textlink="">
      <xdr:nvSpPr>
        <xdr:cNvPr id="501" name="【図書館】&#10;一人当たり面積該当値テキスト">
          <a:extLst>
            <a:ext uri="{FF2B5EF4-FFF2-40B4-BE49-F238E27FC236}">
              <a16:creationId xmlns:a16="http://schemas.microsoft.com/office/drawing/2014/main" id="{00000000-0008-0000-0E00-0000F5010000}"/>
            </a:ext>
          </a:extLst>
        </xdr:cNvPr>
        <xdr:cNvSpPr txBox="1"/>
      </xdr:nvSpPr>
      <xdr:spPr>
        <a:xfrm>
          <a:off x="200025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91579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9202400" y="135826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83451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3959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75514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7602200" y="13582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508" name="n_1mainValue【図書館】&#10;一人当たり面積">
          <a:extLst>
            <a:ext uri="{FF2B5EF4-FFF2-40B4-BE49-F238E27FC236}">
              <a16:creationId xmlns:a16="http://schemas.microsoft.com/office/drawing/2014/main" id="{00000000-0008-0000-0E00-0000FC010000}"/>
            </a:ext>
          </a:extLst>
        </xdr:cNvPr>
        <xdr:cNvSpPr txBox="1"/>
      </xdr:nvSpPr>
      <xdr:spPr>
        <a:xfrm>
          <a:off x="18980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509" name="n_2mainValue【図書館】&#10;一人当たり面積">
          <a:extLst>
            <a:ext uri="{FF2B5EF4-FFF2-40B4-BE49-F238E27FC236}">
              <a16:creationId xmlns:a16="http://schemas.microsoft.com/office/drawing/2014/main" id="{00000000-0008-0000-0E00-0000FD010000}"/>
            </a:ext>
          </a:extLst>
        </xdr:cNvPr>
        <xdr:cNvSpPr txBox="1"/>
      </xdr:nvSpPr>
      <xdr:spPr>
        <a:xfrm>
          <a:off x="181801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510" name="n_3mainValue【図書館】&#10;一人当たり面積">
          <a:extLst>
            <a:ext uri="{FF2B5EF4-FFF2-40B4-BE49-F238E27FC236}">
              <a16:creationId xmlns:a16="http://schemas.microsoft.com/office/drawing/2014/main" id="{00000000-0008-0000-0E00-0000FE010000}"/>
            </a:ext>
          </a:extLst>
        </xdr:cNvPr>
        <xdr:cNvSpPr txBox="1"/>
      </xdr:nvSpPr>
      <xdr:spPr>
        <a:xfrm>
          <a:off x="173863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8427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博物館】&#10;有形固定資産減価償却率グラフ枠">
          <a:extLst>
            <a:ext uri="{FF2B5EF4-FFF2-40B4-BE49-F238E27FC236}">
              <a16:creationId xmlns:a16="http://schemas.microsoft.com/office/drawing/2014/main" id="{00000000-0008-0000-0E00-000014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11793</xdr:rowOff>
    </xdr:from>
    <xdr:to>
      <xdr:col>85</xdr:col>
      <xdr:colOff>177800</xdr:colOff>
      <xdr:row>99</xdr:row>
      <xdr:rowOff>113393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649450" y="164138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85470</xdr:rowOff>
    </xdr:from>
    <xdr:ext cx="405111" cy="259045"/>
    <xdr:sp macro="" textlink="">
      <xdr:nvSpPr>
        <xdr:cNvPr id="539" name="【博物館】&#10;有形固定資産減価償却率該当値テキスト">
          <a:extLst>
            <a:ext uri="{FF2B5EF4-FFF2-40B4-BE49-F238E27FC236}">
              <a16:creationId xmlns:a16="http://schemas.microsoft.com/office/drawing/2014/main" id="{00000000-0008-0000-0E00-00001B020000}"/>
            </a:ext>
          </a:extLst>
        </xdr:cNvPr>
        <xdr:cNvSpPr txBox="1"/>
      </xdr:nvSpPr>
      <xdr:spPr>
        <a:xfrm>
          <a:off x="14744700" y="1631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93436</xdr:rowOff>
    </xdr:from>
    <xdr:to>
      <xdr:col>81</xdr:col>
      <xdr:colOff>101600</xdr:colOff>
      <xdr:row>106</xdr:row>
      <xdr:rowOff>23586</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887450" y="175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62593</xdr:rowOff>
    </xdr:from>
    <xdr:to>
      <xdr:col>85</xdr:col>
      <xdr:colOff>127000</xdr:colOff>
      <xdr:row>105</xdr:row>
      <xdr:rowOff>144236</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3938250" y="16464643"/>
          <a:ext cx="7620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96157</xdr:rowOff>
    </xdr:from>
    <xdr:to>
      <xdr:col>76</xdr:col>
      <xdr:colOff>165100</xdr:colOff>
      <xdr:row>107</xdr:row>
      <xdr:rowOff>26307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093700" y="176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144236</xdr:rowOff>
    </xdr:from>
    <xdr:to>
      <xdr:col>81</xdr:col>
      <xdr:colOff>50800</xdr:colOff>
      <xdr:row>106</xdr:row>
      <xdr:rowOff>146957</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flipV="1">
          <a:off x="13144500" y="17574986"/>
          <a:ext cx="79375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87993</xdr:rowOff>
    </xdr:from>
    <xdr:to>
      <xdr:col>72</xdr:col>
      <xdr:colOff>38100</xdr:colOff>
      <xdr:row>108</xdr:row>
      <xdr:rowOff>18143</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299950" y="17861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146957</xdr:rowOff>
    </xdr:from>
    <xdr:to>
      <xdr:col>76</xdr:col>
      <xdr:colOff>114300</xdr:colOff>
      <xdr:row>107</xdr:row>
      <xdr:rowOff>138793</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2344400" y="17749157"/>
          <a:ext cx="8001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40113</xdr:rowOff>
    </xdr:from>
    <xdr:ext cx="405111" cy="259045"/>
    <xdr:sp macro="" textlink="">
      <xdr:nvSpPr>
        <xdr:cNvPr id="546" name="n_1mainValue【博物館】&#10;有形固定資産減価償却率">
          <a:extLst>
            <a:ext uri="{FF2B5EF4-FFF2-40B4-BE49-F238E27FC236}">
              <a16:creationId xmlns:a16="http://schemas.microsoft.com/office/drawing/2014/main" id="{00000000-0008-0000-0E00-000022020000}"/>
            </a:ext>
          </a:extLst>
        </xdr:cNvPr>
        <xdr:cNvSpPr txBox="1"/>
      </xdr:nvSpPr>
      <xdr:spPr>
        <a:xfrm>
          <a:off x="13742044" y="172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42834</xdr:rowOff>
    </xdr:from>
    <xdr:ext cx="405111" cy="259045"/>
    <xdr:sp macro="" textlink="">
      <xdr:nvSpPr>
        <xdr:cNvPr id="547" name="n_2mainValue【博物館】&#10;有形固定資産減価償却率">
          <a:extLst>
            <a:ext uri="{FF2B5EF4-FFF2-40B4-BE49-F238E27FC236}">
              <a16:creationId xmlns:a16="http://schemas.microsoft.com/office/drawing/2014/main" id="{00000000-0008-0000-0E00-000023020000}"/>
            </a:ext>
          </a:extLst>
        </xdr:cNvPr>
        <xdr:cNvSpPr txBox="1"/>
      </xdr:nvSpPr>
      <xdr:spPr>
        <a:xfrm>
          <a:off x="12960994" y="1747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34670</xdr:rowOff>
    </xdr:from>
    <xdr:ext cx="405111" cy="259045"/>
    <xdr:sp macro="" textlink="">
      <xdr:nvSpPr>
        <xdr:cNvPr id="548" name="n_3mainValue【博物館】&#10;有形固定資産減価償却率">
          <a:extLst>
            <a:ext uri="{FF2B5EF4-FFF2-40B4-BE49-F238E27FC236}">
              <a16:creationId xmlns:a16="http://schemas.microsoft.com/office/drawing/2014/main" id="{00000000-0008-0000-0E00-000024020000}"/>
            </a:ext>
          </a:extLst>
        </xdr:cNvPr>
        <xdr:cNvSpPr txBox="1"/>
      </xdr:nvSpPr>
      <xdr:spPr>
        <a:xfrm>
          <a:off x="12167244" y="1763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2" name="【博物館】&#10;一人当たり面積グラフ枠">
          <a:extLst>
            <a:ext uri="{FF2B5EF4-FFF2-40B4-BE49-F238E27FC236}">
              <a16:creationId xmlns:a16="http://schemas.microsoft.com/office/drawing/2014/main" id="{00000000-0008-0000-0E00-000032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99009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137177</xdr:rowOff>
    </xdr:from>
    <xdr:ext cx="469744" cy="259045"/>
    <xdr:sp macro="" textlink="">
      <xdr:nvSpPr>
        <xdr:cNvPr id="569" name="【博物館】&#10;一人当たり面積該当値テキスト">
          <a:extLst>
            <a:ext uri="{FF2B5EF4-FFF2-40B4-BE49-F238E27FC236}">
              <a16:creationId xmlns:a16="http://schemas.microsoft.com/office/drawing/2014/main" id="{00000000-0008-0000-0E00-000039020000}"/>
            </a:ext>
          </a:extLst>
        </xdr:cNvPr>
        <xdr:cNvSpPr txBox="1"/>
      </xdr:nvSpPr>
      <xdr:spPr>
        <a:xfrm>
          <a:off x="20002500"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9157950" y="17665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9202400" y="17716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158750</xdr:rowOff>
    </xdr:from>
    <xdr:to>
      <xdr:col>107</xdr:col>
      <xdr:colOff>101600</xdr:colOff>
      <xdr:row>102</xdr:row>
      <xdr:rowOff>88900</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834515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38100</xdr:rowOff>
    </xdr:from>
    <xdr:to>
      <xdr:col>111</xdr:col>
      <xdr:colOff>177800</xdr:colOff>
      <xdr:row>106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395950" y="16954500"/>
          <a:ext cx="80645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158750</xdr:rowOff>
    </xdr:from>
    <xdr:to>
      <xdr:col>102</xdr:col>
      <xdr:colOff>165100</xdr:colOff>
      <xdr:row>102</xdr:row>
      <xdr:rowOff>88900</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75514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38100</xdr:rowOff>
    </xdr:from>
    <xdr:to>
      <xdr:col>107</xdr:col>
      <xdr:colOff>50800</xdr:colOff>
      <xdr:row>102</xdr:row>
      <xdr:rowOff>38100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7602200" y="1695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10177</xdr:rowOff>
    </xdr:from>
    <xdr:ext cx="469744" cy="259045"/>
    <xdr:sp macro="" textlink="">
      <xdr:nvSpPr>
        <xdr:cNvPr id="576" name="n_1mainValue【博物館】&#10;一人当たり面積">
          <a:extLst>
            <a:ext uri="{FF2B5EF4-FFF2-40B4-BE49-F238E27FC236}">
              <a16:creationId xmlns:a16="http://schemas.microsoft.com/office/drawing/2014/main" id="{00000000-0008-0000-0E00-000040020000}"/>
            </a:ext>
          </a:extLst>
        </xdr:cNvPr>
        <xdr:cNvSpPr txBox="1"/>
      </xdr:nvSpPr>
      <xdr:spPr>
        <a:xfrm>
          <a:off x="18980227"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105427</xdr:rowOff>
    </xdr:from>
    <xdr:ext cx="469744" cy="259045"/>
    <xdr:sp macro="" textlink="">
      <xdr:nvSpPr>
        <xdr:cNvPr id="577" name="n_2mainValue【博物館】&#10;一人当たり面積">
          <a:extLst>
            <a:ext uri="{FF2B5EF4-FFF2-40B4-BE49-F238E27FC236}">
              <a16:creationId xmlns:a16="http://schemas.microsoft.com/office/drawing/2014/main" id="{00000000-0008-0000-0E00-000041020000}"/>
            </a:ext>
          </a:extLst>
        </xdr:cNvPr>
        <xdr:cNvSpPr txBox="1"/>
      </xdr:nvSpPr>
      <xdr:spPr>
        <a:xfrm>
          <a:off x="18180127" y="1667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105427</xdr:rowOff>
    </xdr:from>
    <xdr:ext cx="469744" cy="259045"/>
    <xdr:sp macro="" textlink="">
      <xdr:nvSpPr>
        <xdr:cNvPr id="578" name="n_3mainValue【博物館】&#10;一人当たり面積">
          <a:extLst>
            <a:ext uri="{FF2B5EF4-FFF2-40B4-BE49-F238E27FC236}">
              <a16:creationId xmlns:a16="http://schemas.microsoft.com/office/drawing/2014/main" id="{00000000-0008-0000-0E00-000042020000}"/>
            </a:ext>
          </a:extLst>
        </xdr:cNvPr>
        <xdr:cNvSpPr txBox="1"/>
      </xdr:nvSpPr>
      <xdr:spPr>
        <a:xfrm>
          <a:off x="17386377" y="1667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・ほとんどの施設類型において平成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年度にかけて有形固定資産減価償却率が上昇している。これは、平成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円まで償却する方式に変更したことなどによるものである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・都では、平成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年２月に「主要施設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か年維持更新計画」、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年３月に「第二次　主要施設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か年維持更新計画」を策定し、学校施設等主要な施設について計画的な維持・更新に取り組んできた。また、例えば橋梁については平成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年３月に策定した「橋梁の管理に関する中長期計画」により、令和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年度までの計画に基づき長寿命化等を図っている。公営住宅については、平成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年３月に策定し、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年３月に改定した「東京都住宅マスタープラン」に基づき、既存の都営住宅の耐震化を進めるとともに、昭和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年代以前に建設された住宅について地域の特性や老朽化の度合い等を勘案しながら計画的に建替えをを進めている。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・なお、道路については、都では取替法を採用しているため、減価償却費が発生せず、償却率が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3683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00000000-0008-0000-0F00-000014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00000000-0008-0000-0F00-000015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00000000-0008-0000-0F00-000016000000}"/>
            </a:ext>
          </a:extLst>
        </xdr:cNvPr>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00000000-0008-0000-0F00-000017000000}"/>
            </a:ext>
          </a:extLst>
        </xdr:cNvPr>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00000000-0008-0000-0F00-000018000000}"/>
            </a:ext>
          </a:extLst>
        </xdr:cNvPr>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F00-000019000000}"/>
            </a:ext>
          </a:extLst>
        </xdr:cNvPr>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F00-00001A000000}"/>
            </a:ext>
          </a:extLst>
        </xdr:cNvPr>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8" name="正方形/長方形 27">
          <a:extLst>
            <a:ext uri="{FF2B5EF4-FFF2-40B4-BE49-F238E27FC236}">
              <a16:creationId xmlns:a16="http://schemas.microsoft.com/office/drawing/2014/main" id="{00000000-0008-0000-0F00-00001C000000}"/>
            </a:ext>
          </a:extLst>
        </xdr:cNvPr>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29" name="正方形/長方形 28">
          <a:extLst>
            <a:ext uri="{FF2B5EF4-FFF2-40B4-BE49-F238E27FC236}">
              <a16:creationId xmlns:a16="http://schemas.microsoft.com/office/drawing/2014/main" id="{00000000-0008-0000-0F00-00001D000000}"/>
            </a:ext>
          </a:extLst>
        </xdr:cNvPr>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0" name="正方形/長方形 29">
          <a:extLst>
            <a:ext uri="{FF2B5EF4-FFF2-40B4-BE49-F238E27FC236}">
              <a16:creationId xmlns:a16="http://schemas.microsoft.com/office/drawing/2014/main" id="{00000000-0008-0000-0F00-00001E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2" name="直線コネクタ 31">
          <a:extLst>
            <a:ext uri="{FF2B5EF4-FFF2-40B4-BE49-F238E27FC236}">
              <a16:creationId xmlns:a16="http://schemas.microsoft.com/office/drawing/2014/main" id="{00000000-0008-0000-0F00-000020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33" name="テキスト ボックス 32">
          <a:extLst>
            <a:ext uri="{FF2B5EF4-FFF2-40B4-BE49-F238E27FC236}">
              <a16:creationId xmlns:a16="http://schemas.microsoft.com/office/drawing/2014/main" id="{00000000-0008-0000-0F00-000021000000}"/>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34" name="直線コネクタ 33">
          <a:extLst>
            <a:ext uri="{FF2B5EF4-FFF2-40B4-BE49-F238E27FC236}">
              <a16:creationId xmlns:a16="http://schemas.microsoft.com/office/drawing/2014/main" id="{00000000-0008-0000-0F00-000022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35" name="テキスト ボックス 34">
          <a:extLst>
            <a:ext uri="{FF2B5EF4-FFF2-40B4-BE49-F238E27FC236}">
              <a16:creationId xmlns:a16="http://schemas.microsoft.com/office/drawing/2014/main" id="{00000000-0008-0000-0F00-000023000000}"/>
            </a:ext>
          </a:extLst>
        </xdr:cNvPr>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36" name="直線コネクタ 35">
          <a:extLst>
            <a:ext uri="{FF2B5EF4-FFF2-40B4-BE49-F238E27FC236}">
              <a16:creationId xmlns:a16="http://schemas.microsoft.com/office/drawing/2014/main" id="{00000000-0008-0000-0F00-000024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37" name="テキスト ボックス 36">
          <a:extLst>
            <a:ext uri="{FF2B5EF4-FFF2-40B4-BE49-F238E27FC236}">
              <a16:creationId xmlns:a16="http://schemas.microsoft.com/office/drawing/2014/main" id="{00000000-0008-0000-0F00-000025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38" name="直線コネクタ 37">
          <a:extLst>
            <a:ext uri="{FF2B5EF4-FFF2-40B4-BE49-F238E27FC236}">
              <a16:creationId xmlns:a16="http://schemas.microsoft.com/office/drawing/2014/main" id="{00000000-0008-0000-0F00-000026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39" name="テキスト ボックス 38">
          <a:extLst>
            <a:ext uri="{FF2B5EF4-FFF2-40B4-BE49-F238E27FC236}">
              <a16:creationId xmlns:a16="http://schemas.microsoft.com/office/drawing/2014/main" id="{00000000-0008-0000-0F00-000027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0" name="直線コネクタ 39">
          <a:extLst>
            <a:ext uri="{FF2B5EF4-FFF2-40B4-BE49-F238E27FC236}">
              <a16:creationId xmlns:a16="http://schemas.microsoft.com/office/drawing/2014/main" id="{00000000-0008-0000-0F00-000028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8" name="【体育館・プール】&#10;有形固定資産減価償却率グラフ枠">
          <a:extLst>
            <a:ext uri="{FF2B5EF4-FFF2-40B4-BE49-F238E27FC236}">
              <a16:creationId xmlns:a16="http://schemas.microsoft.com/office/drawing/2014/main" id="{00000000-0008-0000-0F00-000030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50" name="テキスト ボックス 49">
          <a:extLst>
            <a:ext uri="{FF2B5EF4-FFF2-40B4-BE49-F238E27FC236}">
              <a16:creationId xmlns:a16="http://schemas.microsoft.com/office/drawing/2014/main" id="{00000000-0008-0000-0F00-000032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52" name="テキスト ボックス 51">
          <a:extLst>
            <a:ext uri="{FF2B5EF4-FFF2-40B4-BE49-F238E27FC236}">
              <a16:creationId xmlns:a16="http://schemas.microsoft.com/office/drawing/2014/main" id="{00000000-0008-0000-0F00-000034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54" name="楕円 53">
          <a:extLst>
            <a:ext uri="{FF2B5EF4-FFF2-40B4-BE49-F238E27FC236}">
              <a16:creationId xmlns:a16="http://schemas.microsoft.com/office/drawing/2014/main" id="{00000000-0008-0000-0F00-000036000000}"/>
            </a:ext>
          </a:extLst>
        </xdr:cNvPr>
        <xdr:cNvSpPr/>
      </xdr:nvSpPr>
      <xdr:spPr>
        <a:xfrm>
          <a:off x="4127500" y="625638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43560</xdr:rowOff>
    </xdr:from>
    <xdr:ext cx="405111" cy="259045"/>
    <xdr:sp macro="" textlink="">
      <xdr:nvSpPr>
        <xdr:cNvPr id="55" name="【体育館・プール】&#10;有形固定資産減価償却率該当値テキスト">
          <a:extLst>
            <a:ext uri="{FF2B5EF4-FFF2-40B4-BE49-F238E27FC236}">
              <a16:creationId xmlns:a16="http://schemas.microsoft.com/office/drawing/2014/main" id="{00000000-0008-0000-0F00-000037000000}"/>
            </a:ext>
          </a:extLst>
        </xdr:cNvPr>
        <xdr:cNvSpPr txBox="1"/>
      </xdr:nvSpPr>
      <xdr:spPr>
        <a:xfrm>
          <a:off x="4229100" y="615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56" name="楕円 55">
          <a:extLst>
            <a:ext uri="{FF2B5EF4-FFF2-40B4-BE49-F238E27FC236}">
              <a16:creationId xmlns:a16="http://schemas.microsoft.com/office/drawing/2014/main" id="{00000000-0008-0000-0F00-000038000000}"/>
            </a:ext>
          </a:extLst>
        </xdr:cNvPr>
        <xdr:cNvSpPr/>
      </xdr:nvSpPr>
      <xdr:spPr>
        <a:xfrm>
          <a:off x="3384550" y="6772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41</xdr:row>
      <xdr:rowOff>41910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3429000" y="6300833"/>
          <a:ext cx="749300" cy="51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xdr:rowOff>
    </xdr:from>
    <xdr:to>
      <xdr:col>15</xdr:col>
      <xdr:colOff>101600</xdr:colOff>
      <xdr:row>34</xdr:row>
      <xdr:rowOff>104140</xdr:rowOff>
    </xdr:to>
    <xdr:sp macro="" textlink="">
      <xdr:nvSpPr>
        <xdr:cNvPr id="58" name="楕円 57">
          <a:extLst>
            <a:ext uri="{FF2B5EF4-FFF2-40B4-BE49-F238E27FC236}">
              <a16:creationId xmlns:a16="http://schemas.microsoft.com/office/drawing/2014/main" id="{00000000-0008-0000-0F00-00003A000000}"/>
            </a:ext>
          </a:extLst>
        </xdr:cNvPr>
        <xdr:cNvSpPr/>
      </xdr:nvSpPr>
      <xdr:spPr>
        <a:xfrm>
          <a:off x="257175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41</xdr:row>
      <xdr:rowOff>41910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2622550" y="5673090"/>
          <a:ext cx="806450" cy="114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113574</xdr:rowOff>
    </xdr:from>
    <xdr:to>
      <xdr:col>10</xdr:col>
      <xdr:colOff>165100</xdr:colOff>
      <xdr:row>35</xdr:row>
      <xdr:rowOff>43724</xdr:rowOff>
    </xdr:to>
    <xdr:sp macro="" textlink="">
      <xdr:nvSpPr>
        <xdr:cNvPr id="60" name="楕円 59">
          <a:extLst>
            <a:ext uri="{FF2B5EF4-FFF2-40B4-BE49-F238E27FC236}">
              <a16:creationId xmlns:a16="http://schemas.microsoft.com/office/drawing/2014/main" id="{00000000-0008-0000-0F00-00003C000000}"/>
            </a:ext>
          </a:extLst>
        </xdr:cNvPr>
        <xdr:cNvSpPr/>
      </xdr:nvSpPr>
      <xdr:spPr>
        <a:xfrm>
          <a:off x="1778000" y="57333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53340</xdr:rowOff>
    </xdr:from>
    <xdr:to>
      <xdr:col>15</xdr:col>
      <xdr:colOff>50800</xdr:colOff>
      <xdr:row>34</xdr:row>
      <xdr:rowOff>164374</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flipV="1">
          <a:off x="1828800" y="5673090"/>
          <a:ext cx="79375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109237</xdr:rowOff>
    </xdr:from>
    <xdr:ext cx="405111" cy="259045"/>
    <xdr:sp macro="" textlink="">
      <xdr:nvSpPr>
        <xdr:cNvPr id="62" name="n_1mainValue【体育館・プール】&#10;有形固定資産減価償却率">
          <a:extLst>
            <a:ext uri="{FF2B5EF4-FFF2-40B4-BE49-F238E27FC236}">
              <a16:creationId xmlns:a16="http://schemas.microsoft.com/office/drawing/2014/main" id="{00000000-0008-0000-0F00-00003E000000}"/>
            </a:ext>
          </a:extLst>
        </xdr:cNvPr>
        <xdr:cNvSpPr txBox="1"/>
      </xdr:nvSpPr>
      <xdr:spPr>
        <a:xfrm>
          <a:off x="3239144"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120667</xdr:rowOff>
    </xdr:from>
    <xdr:ext cx="405111" cy="259045"/>
    <xdr:sp macro="" textlink="">
      <xdr:nvSpPr>
        <xdr:cNvPr id="63" name="n_2mainValue【体育館・プール】&#10;有形固定資産減価償却率">
          <a:extLst>
            <a:ext uri="{FF2B5EF4-FFF2-40B4-BE49-F238E27FC236}">
              <a16:creationId xmlns:a16="http://schemas.microsoft.com/office/drawing/2014/main" id="{00000000-0008-0000-0F00-00003F000000}"/>
            </a:ext>
          </a:extLst>
        </xdr:cNvPr>
        <xdr:cNvSpPr txBox="1"/>
      </xdr:nvSpPr>
      <xdr:spPr>
        <a:xfrm>
          <a:off x="2439044"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60251</xdr:rowOff>
    </xdr:from>
    <xdr:ext cx="405111" cy="259045"/>
    <xdr:sp macro="" textlink="">
      <xdr:nvSpPr>
        <xdr:cNvPr id="64" name="n_3mainValue【体育館・プール】&#10;有形固定資産減価償却率">
          <a:extLst>
            <a:ext uri="{FF2B5EF4-FFF2-40B4-BE49-F238E27FC236}">
              <a16:creationId xmlns:a16="http://schemas.microsoft.com/office/drawing/2014/main" id="{00000000-0008-0000-0F00-000040000000}"/>
            </a:ext>
          </a:extLst>
        </xdr:cNvPr>
        <xdr:cNvSpPr txBox="1"/>
      </xdr:nvSpPr>
      <xdr:spPr>
        <a:xfrm>
          <a:off x="1645294" y="551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65" name="正方形/長方形 64">
          <a:extLst>
            <a:ext uri="{FF2B5EF4-FFF2-40B4-BE49-F238E27FC236}">
              <a16:creationId xmlns:a16="http://schemas.microsoft.com/office/drawing/2014/main" id="{00000000-0008-0000-0F00-000041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66" name="正方形/長方形 65">
          <a:extLst>
            <a:ext uri="{FF2B5EF4-FFF2-40B4-BE49-F238E27FC236}">
              <a16:creationId xmlns:a16="http://schemas.microsoft.com/office/drawing/2014/main" id="{00000000-0008-0000-0F00-000042000000}"/>
            </a:ext>
          </a:extLst>
        </xdr:cNvPr>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7" name="正方形/長方形 66">
          <a:extLst>
            <a:ext uri="{FF2B5EF4-FFF2-40B4-BE49-F238E27FC236}">
              <a16:creationId xmlns:a16="http://schemas.microsoft.com/office/drawing/2014/main" id="{00000000-0008-0000-0F00-000043000000}"/>
            </a:ext>
          </a:extLst>
        </xdr:cNvPr>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8" name="正方形/長方形 67">
          <a:extLst>
            <a:ext uri="{FF2B5EF4-FFF2-40B4-BE49-F238E27FC236}">
              <a16:creationId xmlns:a16="http://schemas.microsoft.com/office/drawing/2014/main" id="{00000000-0008-0000-0F00-000044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79" name="テキスト ボックス 78">
          <a:extLst>
            <a:ext uri="{FF2B5EF4-FFF2-40B4-BE49-F238E27FC236}">
              <a16:creationId xmlns:a16="http://schemas.microsoft.com/office/drawing/2014/main" id="{00000000-0008-0000-0F00-00004F000000}"/>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82" name="【体育館・プール】&#10;一人当たり面積グラフ枠">
          <a:extLst>
            <a:ext uri="{FF2B5EF4-FFF2-40B4-BE49-F238E27FC236}">
              <a16:creationId xmlns:a16="http://schemas.microsoft.com/office/drawing/2014/main" id="{00000000-0008-0000-0F00-000052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82550</xdr:rowOff>
    </xdr:from>
    <xdr:to>
      <xdr:col>55</xdr:col>
      <xdr:colOff>50800</xdr:colOff>
      <xdr:row>34</xdr:row>
      <xdr:rowOff>12700</xdr:rowOff>
    </xdr:to>
    <xdr:sp macro="" textlink="">
      <xdr:nvSpPr>
        <xdr:cNvPr id="88" name="楕円 87">
          <a:extLst>
            <a:ext uri="{FF2B5EF4-FFF2-40B4-BE49-F238E27FC236}">
              <a16:creationId xmlns:a16="http://schemas.microsoft.com/office/drawing/2014/main" id="{00000000-0008-0000-0F00-000058000000}"/>
            </a:ext>
          </a:extLst>
        </xdr:cNvPr>
        <xdr:cNvSpPr/>
      </xdr:nvSpPr>
      <xdr:spPr>
        <a:xfrm>
          <a:off x="9398000" y="5537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156227</xdr:rowOff>
    </xdr:from>
    <xdr:ext cx="469744" cy="259045"/>
    <xdr:sp macro="" textlink="">
      <xdr:nvSpPr>
        <xdr:cNvPr id="89" name="【体育館・プール】&#10;一人当たり面積該当値テキスト">
          <a:extLst>
            <a:ext uri="{FF2B5EF4-FFF2-40B4-BE49-F238E27FC236}">
              <a16:creationId xmlns:a16="http://schemas.microsoft.com/office/drawing/2014/main" id="{00000000-0008-0000-0F00-000059000000}"/>
            </a:ext>
          </a:extLst>
        </xdr:cNvPr>
        <xdr:cNvSpPr txBox="1"/>
      </xdr:nvSpPr>
      <xdr:spPr>
        <a:xfrm>
          <a:off x="94805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82550</xdr:rowOff>
    </xdr:from>
    <xdr:to>
      <xdr:col>50</xdr:col>
      <xdr:colOff>165100</xdr:colOff>
      <xdr:row>34</xdr:row>
      <xdr:rowOff>12700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863600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133350</xdr:rowOff>
    </xdr:from>
    <xdr:to>
      <xdr:col>55</xdr:col>
      <xdr:colOff>0</xdr:colOff>
      <xdr:row>33</xdr:row>
      <xdr:rowOff>133350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8686800" y="5588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7842250" y="663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133350</xdr:rowOff>
    </xdr:from>
    <xdr:to>
      <xdr:col>50</xdr:col>
      <xdr:colOff>114300</xdr:colOff>
      <xdr:row>40</xdr:row>
      <xdr:rowOff>76200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flipV="1">
          <a:off x="7886700" y="5588000"/>
          <a:ext cx="800100" cy="10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70294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40</xdr:row>
      <xdr:rowOff>76200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7080250" y="6464300"/>
          <a:ext cx="80645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32</xdr:row>
      <xdr:rowOff>29227</xdr:rowOff>
    </xdr:from>
    <xdr:ext cx="469744" cy="259045"/>
    <xdr:sp macro="" textlink="">
      <xdr:nvSpPr>
        <xdr:cNvPr id="96" name="n_1mainValue【体育館・プール】&#10;一人当たり面積">
          <a:extLst>
            <a:ext uri="{FF2B5EF4-FFF2-40B4-BE49-F238E27FC236}">
              <a16:creationId xmlns:a16="http://schemas.microsoft.com/office/drawing/2014/main" id="{00000000-0008-0000-0F00-000060000000}"/>
            </a:ext>
          </a:extLst>
        </xdr:cNvPr>
        <xdr:cNvSpPr txBox="1"/>
      </xdr:nvSpPr>
      <xdr:spPr>
        <a:xfrm>
          <a:off x="8458277"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97" name="n_2mainValue【体育館・プール】&#10;一人当たり面積">
          <a:extLst>
            <a:ext uri="{FF2B5EF4-FFF2-40B4-BE49-F238E27FC236}">
              <a16:creationId xmlns:a16="http://schemas.microsoft.com/office/drawing/2014/main" id="{00000000-0008-0000-0F00-000061000000}"/>
            </a:ext>
          </a:extLst>
        </xdr:cNvPr>
        <xdr:cNvSpPr txBox="1"/>
      </xdr:nvSpPr>
      <xdr:spPr>
        <a:xfrm>
          <a:off x="7677227"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98" name="n_3mainValue【体育館・プール】&#10;一人当たり面積">
          <a:extLst>
            <a:ext uri="{FF2B5EF4-FFF2-40B4-BE49-F238E27FC236}">
              <a16:creationId xmlns:a16="http://schemas.microsoft.com/office/drawing/2014/main" id="{00000000-0008-0000-0F00-000062000000}"/>
            </a:ext>
          </a:extLst>
        </xdr:cNvPr>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8" name="【陸上競技場・野球場・球技場】&#10;有形固定資産減価償却率グラフ枠">
          <a:extLst>
            <a:ext uri="{FF2B5EF4-FFF2-40B4-BE49-F238E27FC236}">
              <a16:creationId xmlns:a16="http://schemas.microsoft.com/office/drawing/2014/main" id="{00000000-0008-0000-0F00-000076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97790</xdr:rowOff>
    </xdr:from>
    <xdr:to>
      <xdr:col>24</xdr:col>
      <xdr:colOff>114300</xdr:colOff>
      <xdr:row>56</xdr:row>
      <xdr:rowOff>27940</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4127500" y="9184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xdr:rowOff>
    </xdr:from>
    <xdr:ext cx="405111" cy="259045"/>
    <xdr:sp macro="" textlink="">
      <xdr:nvSpPr>
        <xdr:cNvPr id="125" name="【陸上競技場・野球場・球技場】&#10;有形固定資産減価償却率該当値テキスト">
          <a:extLst>
            <a:ext uri="{FF2B5EF4-FFF2-40B4-BE49-F238E27FC236}">
              <a16:creationId xmlns:a16="http://schemas.microsoft.com/office/drawing/2014/main" id="{00000000-0008-0000-0F00-00007D000000}"/>
            </a:ext>
          </a:extLst>
        </xdr:cNvPr>
        <xdr:cNvSpPr txBox="1"/>
      </xdr:nvSpPr>
      <xdr:spPr>
        <a:xfrm>
          <a:off x="4229100" y="908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3384550" y="9638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148590</xdr:rowOff>
    </xdr:from>
    <xdr:to>
      <xdr:col>24</xdr:col>
      <xdr:colOff>63500</xdr:colOff>
      <xdr:row>58</xdr:row>
      <xdr:rowOff>106680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3429000" y="9235440"/>
          <a:ext cx="7493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24130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2571750" y="10336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106680</xdr:rowOff>
    </xdr:from>
    <xdr:to>
      <xdr:col>19</xdr:col>
      <xdr:colOff>177800</xdr:colOff>
      <xdr:row>62</xdr:row>
      <xdr:rowOff>144780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2622550" y="9688830"/>
          <a:ext cx="80645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101600</xdr:rowOff>
    </xdr:from>
    <xdr:to>
      <xdr:col>10</xdr:col>
      <xdr:colOff>165100</xdr:colOff>
      <xdr:row>63</xdr:row>
      <xdr:rowOff>31750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7780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144780</xdr:rowOff>
    </xdr:from>
    <xdr:to>
      <xdr:col>15</xdr:col>
      <xdr:colOff>50800</xdr:colOff>
      <xdr:row>62</xdr:row>
      <xdr:rowOff>152400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828800" y="1038733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2557</xdr:rowOff>
    </xdr:from>
    <xdr:ext cx="405111" cy="259045"/>
    <xdr:sp macro="" textlink="">
      <xdr:nvSpPr>
        <xdr:cNvPr id="132" name="n_1mainValue【陸上競技場・野球場・球技場】&#10;有形固定資産減価償却率">
          <a:extLst>
            <a:ext uri="{FF2B5EF4-FFF2-40B4-BE49-F238E27FC236}">
              <a16:creationId xmlns:a16="http://schemas.microsoft.com/office/drawing/2014/main" id="{00000000-0008-0000-0F00-000084000000}"/>
            </a:ext>
          </a:extLst>
        </xdr:cNvPr>
        <xdr:cNvSpPr txBox="1"/>
      </xdr:nvSpPr>
      <xdr:spPr>
        <a:xfrm>
          <a:off x="3239144"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40657</xdr:rowOff>
    </xdr:from>
    <xdr:ext cx="405111" cy="259045"/>
    <xdr:sp macro="" textlink="">
      <xdr:nvSpPr>
        <xdr:cNvPr id="133" name="n_2mainValue【陸上競技場・野球場・球技場】&#10;有形固定資産減価償却率">
          <a:extLst>
            <a:ext uri="{FF2B5EF4-FFF2-40B4-BE49-F238E27FC236}">
              <a16:creationId xmlns:a16="http://schemas.microsoft.com/office/drawing/2014/main" id="{00000000-0008-0000-0F00-000085000000}"/>
            </a:ext>
          </a:extLst>
        </xdr:cNvPr>
        <xdr:cNvSpPr txBox="1"/>
      </xdr:nvSpPr>
      <xdr:spPr>
        <a:xfrm>
          <a:off x="2439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48277</xdr:rowOff>
    </xdr:from>
    <xdr:ext cx="405111" cy="259045"/>
    <xdr:sp macro="" textlink="">
      <xdr:nvSpPr>
        <xdr:cNvPr id="134" name="n_3mainValue【陸上競技場・野球場・球技場】&#10;有形固定資産減価償却率">
          <a:extLst>
            <a:ext uri="{FF2B5EF4-FFF2-40B4-BE49-F238E27FC236}">
              <a16:creationId xmlns:a16="http://schemas.microsoft.com/office/drawing/2014/main" id="{00000000-0008-0000-0F00-000086000000}"/>
            </a:ext>
          </a:extLst>
        </xdr:cNvPr>
        <xdr:cNvSpPr txBox="1"/>
      </xdr:nvSpPr>
      <xdr:spPr>
        <a:xfrm>
          <a:off x="164529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2" name="【陸上競技場・野球場・球技場】&#10;一人当たり面積グラフ枠">
          <a:extLst>
            <a:ext uri="{FF2B5EF4-FFF2-40B4-BE49-F238E27FC236}">
              <a16:creationId xmlns:a16="http://schemas.microsoft.com/office/drawing/2014/main" id="{00000000-0008-0000-0F00-000098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40640</xdr:rowOff>
    </xdr:from>
    <xdr:to>
      <xdr:col>55</xdr:col>
      <xdr:colOff>50800</xdr:colOff>
      <xdr:row>56</xdr:row>
      <xdr:rowOff>142240</xdr:rowOff>
    </xdr:to>
    <xdr:sp macro="" textlink="">
      <xdr:nvSpPr>
        <xdr:cNvPr id="158" name="楕円 157">
          <a:extLst>
            <a:ext uri="{FF2B5EF4-FFF2-40B4-BE49-F238E27FC236}">
              <a16:creationId xmlns:a16="http://schemas.microsoft.com/office/drawing/2014/main" id="{00000000-0008-0000-0F00-00009E000000}"/>
            </a:ext>
          </a:extLst>
        </xdr:cNvPr>
        <xdr:cNvSpPr/>
      </xdr:nvSpPr>
      <xdr:spPr>
        <a:xfrm>
          <a:off x="9398000" y="9292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114317</xdr:rowOff>
    </xdr:from>
    <xdr:ext cx="469744" cy="259045"/>
    <xdr:sp macro="" textlink="">
      <xdr:nvSpPr>
        <xdr:cNvPr id="159" name="【陸上競技場・野球場・球技場】&#10;一人当たり面積該当値テキスト">
          <a:extLst>
            <a:ext uri="{FF2B5EF4-FFF2-40B4-BE49-F238E27FC236}">
              <a16:creationId xmlns:a16="http://schemas.microsoft.com/office/drawing/2014/main" id="{00000000-0008-0000-0F00-00009F000000}"/>
            </a:ext>
          </a:extLst>
        </xdr:cNvPr>
        <xdr:cNvSpPr txBox="1"/>
      </xdr:nvSpPr>
      <xdr:spPr>
        <a:xfrm>
          <a:off x="948055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40640</xdr:rowOff>
    </xdr:from>
    <xdr:to>
      <xdr:col>50</xdr:col>
      <xdr:colOff>165100</xdr:colOff>
      <xdr:row>60</xdr:row>
      <xdr:rowOff>142240</xdr:rowOff>
    </xdr:to>
    <xdr:sp macro="" textlink="">
      <xdr:nvSpPr>
        <xdr:cNvPr id="160" name="楕円 159">
          <a:extLst>
            <a:ext uri="{FF2B5EF4-FFF2-40B4-BE49-F238E27FC236}">
              <a16:creationId xmlns:a16="http://schemas.microsoft.com/office/drawing/2014/main" id="{00000000-0008-0000-0F00-0000A0000000}"/>
            </a:ext>
          </a:extLst>
        </xdr:cNvPr>
        <xdr:cNvSpPr/>
      </xdr:nvSpPr>
      <xdr:spPr>
        <a:xfrm>
          <a:off x="86360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91440</xdr:rowOff>
    </xdr:from>
    <xdr:to>
      <xdr:col>55</xdr:col>
      <xdr:colOff>0</xdr:colOff>
      <xdr:row>60</xdr:row>
      <xdr:rowOff>91440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flipV="1">
          <a:off x="8686800" y="9343390"/>
          <a:ext cx="74295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162" name="楕円 161">
          <a:extLst>
            <a:ext uri="{FF2B5EF4-FFF2-40B4-BE49-F238E27FC236}">
              <a16:creationId xmlns:a16="http://schemas.microsoft.com/office/drawing/2014/main" id="{00000000-0008-0000-0F00-0000A2000000}"/>
            </a:ext>
          </a:extLst>
        </xdr:cNvPr>
        <xdr:cNvSpPr/>
      </xdr:nvSpPr>
      <xdr:spPr>
        <a:xfrm>
          <a:off x="7842250" y="10528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91440</xdr:rowOff>
    </xdr:from>
    <xdr:to>
      <xdr:col>50</xdr:col>
      <xdr:colOff>114300</xdr:colOff>
      <xdr:row>64</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flipV="1">
          <a:off x="7886700" y="10003790"/>
          <a:ext cx="800100" cy="5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85090</xdr:rowOff>
    </xdr:to>
    <xdr:sp macro="" textlink="">
      <xdr:nvSpPr>
        <xdr:cNvPr id="164" name="楕円 163">
          <a:extLst>
            <a:ext uri="{FF2B5EF4-FFF2-40B4-BE49-F238E27FC236}">
              <a16:creationId xmlns:a16="http://schemas.microsoft.com/office/drawing/2014/main" id="{00000000-0008-0000-0F00-0000A4000000}"/>
            </a:ext>
          </a:extLst>
        </xdr:cNvPr>
        <xdr:cNvSpPr/>
      </xdr:nvSpPr>
      <xdr:spPr>
        <a:xfrm>
          <a:off x="70294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64</xdr:row>
      <xdr:rowOff>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080250" y="10441940"/>
          <a:ext cx="80645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158767</xdr:rowOff>
    </xdr:from>
    <xdr:ext cx="469744" cy="259045"/>
    <xdr:sp macro="" textlink="">
      <xdr:nvSpPr>
        <xdr:cNvPr id="166" name="n_1mainValue【陸上競技場・野球場・球技場】&#10;一人当たり面積">
          <a:extLst>
            <a:ext uri="{FF2B5EF4-FFF2-40B4-BE49-F238E27FC236}">
              <a16:creationId xmlns:a16="http://schemas.microsoft.com/office/drawing/2014/main" id="{00000000-0008-0000-0F00-0000A6000000}"/>
            </a:ext>
          </a:extLst>
        </xdr:cNvPr>
        <xdr:cNvSpPr txBox="1"/>
      </xdr:nvSpPr>
      <xdr:spPr>
        <a:xfrm>
          <a:off x="845827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67327</xdr:rowOff>
    </xdr:from>
    <xdr:ext cx="469744" cy="259045"/>
    <xdr:sp macro="" textlink="">
      <xdr:nvSpPr>
        <xdr:cNvPr id="167" name="n_2mainValue【陸上競技場・野球場・球技場】&#10;一人当たり面積">
          <a:extLst>
            <a:ext uri="{FF2B5EF4-FFF2-40B4-BE49-F238E27FC236}">
              <a16:creationId xmlns:a16="http://schemas.microsoft.com/office/drawing/2014/main" id="{00000000-0008-0000-0F00-0000A7000000}"/>
            </a:ext>
          </a:extLst>
        </xdr:cNvPr>
        <xdr:cNvSpPr txBox="1"/>
      </xdr:nvSpPr>
      <xdr:spPr>
        <a:xfrm>
          <a:off x="767722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101617</xdr:rowOff>
    </xdr:from>
    <xdr:ext cx="469744" cy="259045"/>
    <xdr:sp macro="" textlink="">
      <xdr:nvSpPr>
        <xdr:cNvPr id="168" name="n_3mainValue【陸上競技場・野球場・球技場】&#10;一人当たり面積">
          <a:extLst>
            <a:ext uri="{FF2B5EF4-FFF2-40B4-BE49-F238E27FC236}">
              <a16:creationId xmlns:a16="http://schemas.microsoft.com/office/drawing/2014/main" id="{00000000-0008-0000-0F00-0000A8000000}"/>
            </a:ext>
          </a:extLst>
        </xdr:cNvPr>
        <xdr:cNvSpPr txBox="1"/>
      </xdr:nvSpPr>
      <xdr:spPr>
        <a:xfrm>
          <a:off x="6864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県民会館】&#10;有形固定資産減価償却率グラフ枠">
          <a:extLst>
            <a:ext uri="{FF2B5EF4-FFF2-40B4-BE49-F238E27FC236}">
              <a16:creationId xmlns:a16="http://schemas.microsoft.com/office/drawing/2014/main" id="{00000000-0008-0000-0F00-0000BC00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12700</xdr:rowOff>
    </xdr:from>
    <xdr:to>
      <xdr:col>24</xdr:col>
      <xdr:colOff>114300</xdr:colOff>
      <xdr:row>78</xdr:row>
      <xdr:rowOff>114300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41275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405111" cy="259045"/>
    <xdr:sp macro="" textlink="">
      <xdr:nvSpPr>
        <xdr:cNvPr id="195" name="【県民会館】&#10;有形固定資産減価償却率該当値テキスト">
          <a:extLst>
            <a:ext uri="{FF2B5EF4-FFF2-40B4-BE49-F238E27FC236}">
              <a16:creationId xmlns:a16="http://schemas.microsoft.com/office/drawing/2014/main" id="{00000000-0008-0000-0F00-0000C3000000}"/>
            </a:ext>
          </a:extLst>
        </xdr:cNvPr>
        <xdr:cNvSpPr txBox="1"/>
      </xdr:nvSpPr>
      <xdr:spPr>
        <a:xfrm>
          <a:off x="4229100"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50800</xdr:rowOff>
    </xdr:from>
    <xdr:to>
      <xdr:col>20</xdr:col>
      <xdr:colOff>38100</xdr:colOff>
      <xdr:row>84</xdr:row>
      <xdr:rowOff>152400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3384550" y="1392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63500</xdr:rowOff>
    </xdr:from>
    <xdr:to>
      <xdr:col>24</xdr:col>
      <xdr:colOff>63500</xdr:colOff>
      <xdr:row>84</xdr:row>
      <xdr:rowOff>101600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3429000" y="12947650"/>
          <a:ext cx="7493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82550</xdr:rowOff>
    </xdr:from>
    <xdr:to>
      <xdr:col>15</xdr:col>
      <xdr:colOff>101600</xdr:colOff>
      <xdr:row>86</xdr:row>
      <xdr:rowOff>12700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257175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101600</xdr:rowOff>
    </xdr:from>
    <xdr:to>
      <xdr:col>19</xdr:col>
      <xdr:colOff>177800</xdr:colOff>
      <xdr:row>85</xdr:row>
      <xdr:rowOff>133350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2622550" y="13976350"/>
          <a:ext cx="80645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114300</xdr:rowOff>
    </xdr:from>
    <xdr:to>
      <xdr:col>10</xdr:col>
      <xdr:colOff>165100</xdr:colOff>
      <xdr:row>87</xdr:row>
      <xdr:rowOff>44450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778000" y="1431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133350</xdr:rowOff>
    </xdr:from>
    <xdr:to>
      <xdr:col>15</xdr:col>
      <xdr:colOff>50800</xdr:colOff>
      <xdr:row>86</xdr:row>
      <xdr:rowOff>165100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1828800" y="14173200"/>
          <a:ext cx="79375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168927</xdr:rowOff>
    </xdr:from>
    <xdr:ext cx="405111" cy="259045"/>
    <xdr:sp macro="" textlink="">
      <xdr:nvSpPr>
        <xdr:cNvPr id="202" name="n_1mainValue【県民会館】&#10;有形固定資産減価償却率">
          <a:extLst>
            <a:ext uri="{FF2B5EF4-FFF2-40B4-BE49-F238E27FC236}">
              <a16:creationId xmlns:a16="http://schemas.microsoft.com/office/drawing/2014/main" id="{00000000-0008-0000-0F00-0000CA000000}"/>
            </a:ext>
          </a:extLst>
        </xdr:cNvPr>
        <xdr:cNvSpPr txBox="1"/>
      </xdr:nvSpPr>
      <xdr:spPr>
        <a:xfrm>
          <a:off x="32391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29227</xdr:rowOff>
    </xdr:from>
    <xdr:ext cx="405111" cy="259045"/>
    <xdr:sp macro="" textlink="">
      <xdr:nvSpPr>
        <xdr:cNvPr id="203" name="n_2mainValue【県民会館】&#10;有形固定資産減価償却率">
          <a:extLst>
            <a:ext uri="{FF2B5EF4-FFF2-40B4-BE49-F238E27FC236}">
              <a16:creationId xmlns:a16="http://schemas.microsoft.com/office/drawing/2014/main" id="{00000000-0008-0000-0F00-0000CB000000}"/>
            </a:ext>
          </a:extLst>
        </xdr:cNvPr>
        <xdr:cNvSpPr txBox="1"/>
      </xdr:nvSpPr>
      <xdr:spPr>
        <a:xfrm>
          <a:off x="2439044"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204" name="n_3mainValue【県民会館】&#10;有形固定資産減価償却率">
          <a:extLst>
            <a:ext uri="{FF2B5EF4-FFF2-40B4-BE49-F238E27FC236}">
              <a16:creationId xmlns:a16="http://schemas.microsoft.com/office/drawing/2014/main" id="{00000000-0008-0000-0F00-0000CC000000}"/>
            </a:ext>
          </a:extLst>
        </xdr:cNvPr>
        <xdr:cNvSpPr txBox="1"/>
      </xdr:nvSpPr>
      <xdr:spPr>
        <a:xfrm>
          <a:off x="164529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県民会館】&#10;一人当たり面積グラフ枠">
          <a:extLst>
            <a:ext uri="{FF2B5EF4-FFF2-40B4-BE49-F238E27FC236}">
              <a16:creationId xmlns:a16="http://schemas.microsoft.com/office/drawing/2014/main" id="{00000000-0008-0000-0F00-0000D800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22" name="楕円 221">
          <a:extLst>
            <a:ext uri="{FF2B5EF4-FFF2-40B4-BE49-F238E27FC236}">
              <a16:creationId xmlns:a16="http://schemas.microsoft.com/office/drawing/2014/main" id="{00000000-0008-0000-0F00-0000DE000000}"/>
            </a:ext>
          </a:extLst>
        </xdr:cNvPr>
        <xdr:cNvSpPr/>
      </xdr:nvSpPr>
      <xdr:spPr>
        <a:xfrm>
          <a:off x="939800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60977</xdr:rowOff>
    </xdr:from>
    <xdr:ext cx="469744" cy="259045"/>
    <xdr:sp macro="" textlink="">
      <xdr:nvSpPr>
        <xdr:cNvPr id="223" name="【県民会館】&#10;一人当たり面積該当値テキスト">
          <a:extLst>
            <a:ext uri="{FF2B5EF4-FFF2-40B4-BE49-F238E27FC236}">
              <a16:creationId xmlns:a16="http://schemas.microsoft.com/office/drawing/2014/main" id="{00000000-0008-0000-0F00-0000DF000000}"/>
            </a:ext>
          </a:extLst>
        </xdr:cNvPr>
        <xdr:cNvSpPr txBox="1"/>
      </xdr:nvSpPr>
      <xdr:spPr>
        <a:xfrm>
          <a:off x="948055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224" name="楕円 223">
          <a:extLst>
            <a:ext uri="{FF2B5EF4-FFF2-40B4-BE49-F238E27FC236}">
              <a16:creationId xmlns:a16="http://schemas.microsoft.com/office/drawing/2014/main" id="{00000000-0008-0000-0F00-0000E0000000}"/>
            </a:ext>
          </a:extLst>
        </xdr:cNvPr>
        <xdr:cNvSpPr/>
      </xdr:nvSpPr>
      <xdr:spPr>
        <a:xfrm>
          <a:off x="86360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8686800" y="13582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226" name="楕円 225">
          <a:extLst>
            <a:ext uri="{FF2B5EF4-FFF2-40B4-BE49-F238E27FC236}">
              <a16:creationId xmlns:a16="http://schemas.microsoft.com/office/drawing/2014/main" id="{00000000-0008-0000-0F00-0000E2000000}"/>
            </a:ext>
          </a:extLst>
        </xdr:cNvPr>
        <xdr:cNvSpPr/>
      </xdr:nvSpPr>
      <xdr:spPr>
        <a:xfrm>
          <a:off x="7842250" y="13538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38100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7886700" y="13582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228" name="楕円 227">
          <a:extLst>
            <a:ext uri="{FF2B5EF4-FFF2-40B4-BE49-F238E27FC236}">
              <a16:creationId xmlns:a16="http://schemas.microsoft.com/office/drawing/2014/main" id="{00000000-0008-0000-0F00-0000E4000000}"/>
            </a:ext>
          </a:extLst>
        </xdr:cNvPr>
        <xdr:cNvSpPr/>
      </xdr:nvSpPr>
      <xdr:spPr>
        <a:xfrm>
          <a:off x="702945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7080250" y="13582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230" name="n_1mainValue【県民会館】&#10;一人当たり面積">
          <a:extLst>
            <a:ext uri="{FF2B5EF4-FFF2-40B4-BE49-F238E27FC236}">
              <a16:creationId xmlns:a16="http://schemas.microsoft.com/office/drawing/2014/main" id="{00000000-0008-0000-0F00-0000E6000000}"/>
            </a:ext>
          </a:extLst>
        </xdr:cNvPr>
        <xdr:cNvSpPr txBox="1"/>
      </xdr:nvSpPr>
      <xdr:spPr>
        <a:xfrm>
          <a:off x="84582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231" name="n_2mainValue【県民会館】&#10;一人当たり面積">
          <a:extLst>
            <a:ext uri="{FF2B5EF4-FFF2-40B4-BE49-F238E27FC236}">
              <a16:creationId xmlns:a16="http://schemas.microsoft.com/office/drawing/2014/main" id="{00000000-0008-0000-0F00-0000E7000000}"/>
            </a:ext>
          </a:extLst>
        </xdr:cNvPr>
        <xdr:cNvSpPr txBox="1"/>
      </xdr:nvSpPr>
      <xdr:spPr>
        <a:xfrm>
          <a:off x="7677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232" name="n_3mainValue【県民会館】&#10;一人当たり面積">
          <a:extLst>
            <a:ext uri="{FF2B5EF4-FFF2-40B4-BE49-F238E27FC236}">
              <a16:creationId xmlns:a16="http://schemas.microsoft.com/office/drawing/2014/main" id="{00000000-0008-0000-0F00-0000E8000000}"/>
            </a:ext>
          </a:extLst>
        </xdr:cNvPr>
        <xdr:cNvSpPr txBox="1"/>
      </xdr:nvSpPr>
      <xdr:spPr>
        <a:xfrm>
          <a:off x="68644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3398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3398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4" name="【保健所】&#10;有形固定資産減価償却率グラフ枠">
          <a:extLst>
            <a:ext uri="{FF2B5EF4-FFF2-40B4-BE49-F238E27FC236}">
              <a16:creationId xmlns:a16="http://schemas.microsoft.com/office/drawing/2014/main" id="{00000000-0008-0000-0F00-0000FE00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412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108</xdr:row>
      <xdr:rowOff>3827</xdr:rowOff>
    </xdr:from>
    <xdr:ext cx="405111" cy="259045"/>
    <xdr:sp macro="" textlink="">
      <xdr:nvSpPr>
        <xdr:cNvPr id="261" name="【保健所】&#10;有形固定資産減価償却率該当値テキスト">
          <a:extLst>
            <a:ext uri="{FF2B5EF4-FFF2-40B4-BE49-F238E27FC236}">
              <a16:creationId xmlns:a16="http://schemas.microsoft.com/office/drawing/2014/main" id="{00000000-0008-0000-0F00-000005010000}"/>
            </a:ext>
          </a:extLst>
        </xdr:cNvPr>
        <xdr:cNvSpPr txBox="1"/>
      </xdr:nvSpPr>
      <xdr:spPr>
        <a:xfrm>
          <a:off x="42291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39007</xdr:rowOff>
    </xdr:from>
    <xdr:to>
      <xdr:col>20</xdr:col>
      <xdr:colOff>38100</xdr:colOff>
      <xdr:row>105</xdr:row>
      <xdr:rowOff>140607</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3384550" y="174697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89807</xdr:rowOff>
    </xdr:from>
    <xdr:to>
      <xdr:col>24</xdr:col>
      <xdr:colOff>63500</xdr:colOff>
      <xdr:row>108</xdr:row>
      <xdr:rowOff>152400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3429000" y="17520557"/>
          <a:ext cx="7493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257175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89807</xdr:rowOff>
    </xdr:from>
    <xdr:to>
      <xdr:col>19</xdr:col>
      <xdr:colOff>177800</xdr:colOff>
      <xdr:row>106</xdr:row>
      <xdr:rowOff>38100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2622550" y="17520557"/>
          <a:ext cx="80645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164193</xdr:rowOff>
    </xdr:from>
    <xdr:to>
      <xdr:col>10</xdr:col>
      <xdr:colOff>165100</xdr:colOff>
      <xdr:row>100</xdr:row>
      <xdr:rowOff>94343</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177800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106</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1828800" y="16617043"/>
          <a:ext cx="793750" cy="102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157134</xdr:rowOff>
    </xdr:from>
    <xdr:ext cx="405111" cy="259045"/>
    <xdr:sp macro="" textlink="">
      <xdr:nvSpPr>
        <xdr:cNvPr id="268" name="n_1mainValue【保健所】&#10;有形固定資産減価償却率">
          <a:extLst>
            <a:ext uri="{FF2B5EF4-FFF2-40B4-BE49-F238E27FC236}">
              <a16:creationId xmlns:a16="http://schemas.microsoft.com/office/drawing/2014/main" id="{00000000-0008-0000-0F00-00000C010000}"/>
            </a:ext>
          </a:extLst>
        </xdr:cNvPr>
        <xdr:cNvSpPr txBox="1"/>
      </xdr:nvSpPr>
      <xdr:spPr>
        <a:xfrm>
          <a:off x="3239144" y="1724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105427</xdr:rowOff>
    </xdr:from>
    <xdr:ext cx="405111" cy="259045"/>
    <xdr:sp macro="" textlink="">
      <xdr:nvSpPr>
        <xdr:cNvPr id="269" name="n_2mainValue【保健所】&#10;有形固定資産減価償却率">
          <a:extLst>
            <a:ext uri="{FF2B5EF4-FFF2-40B4-BE49-F238E27FC236}">
              <a16:creationId xmlns:a16="http://schemas.microsoft.com/office/drawing/2014/main" id="{00000000-0008-0000-0F00-00000D010000}"/>
            </a:ext>
          </a:extLst>
        </xdr:cNvPr>
        <xdr:cNvSpPr txBox="1"/>
      </xdr:nvSpPr>
      <xdr:spPr>
        <a:xfrm>
          <a:off x="2439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110870</xdr:rowOff>
    </xdr:from>
    <xdr:ext cx="405111" cy="259045"/>
    <xdr:sp macro="" textlink="">
      <xdr:nvSpPr>
        <xdr:cNvPr id="270" name="n_3mainValue【保健所】&#10;有形固定資産減価償却率">
          <a:extLst>
            <a:ext uri="{FF2B5EF4-FFF2-40B4-BE49-F238E27FC236}">
              <a16:creationId xmlns:a16="http://schemas.microsoft.com/office/drawing/2014/main" id="{00000000-0008-0000-0F00-00000E010000}"/>
            </a:ext>
          </a:extLst>
        </xdr:cNvPr>
        <xdr:cNvSpPr txBox="1"/>
      </xdr:nvSpPr>
      <xdr:spPr>
        <a:xfrm>
          <a:off x="1645294" y="1634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55272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2" name="【保健所】&#10;一人当たり面積グラフ枠">
          <a:extLst>
            <a:ext uri="{FF2B5EF4-FFF2-40B4-BE49-F238E27FC236}">
              <a16:creationId xmlns:a16="http://schemas.microsoft.com/office/drawing/2014/main" id="{00000000-0008-0000-0F00-00001A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939800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99077</xdr:rowOff>
    </xdr:from>
    <xdr:ext cx="469744" cy="259045"/>
    <xdr:sp macro="" textlink="">
      <xdr:nvSpPr>
        <xdr:cNvPr id="289" name="【保健所】&#10;一人当たり面積該当値テキスト">
          <a:extLst>
            <a:ext uri="{FF2B5EF4-FFF2-40B4-BE49-F238E27FC236}">
              <a16:creationId xmlns:a16="http://schemas.microsoft.com/office/drawing/2014/main" id="{00000000-0008-0000-0F00-000021010000}"/>
            </a:ext>
          </a:extLst>
        </xdr:cNvPr>
        <xdr:cNvSpPr txBox="1"/>
      </xdr:nvSpPr>
      <xdr:spPr>
        <a:xfrm>
          <a:off x="9480550"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86360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76200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8686800" y="17335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784225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886700" y="17335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702945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76200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080250" y="17335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143527</xdr:rowOff>
    </xdr:from>
    <xdr:ext cx="469744" cy="259045"/>
    <xdr:sp macro="" textlink="">
      <xdr:nvSpPr>
        <xdr:cNvPr id="296" name="n_1mainValue【保健所】&#10;一人当たり面積">
          <a:extLst>
            <a:ext uri="{FF2B5EF4-FFF2-40B4-BE49-F238E27FC236}">
              <a16:creationId xmlns:a16="http://schemas.microsoft.com/office/drawing/2014/main" id="{00000000-0008-0000-0F00-000028010000}"/>
            </a:ext>
          </a:extLst>
        </xdr:cNvPr>
        <xdr:cNvSpPr txBox="1"/>
      </xdr:nvSpPr>
      <xdr:spPr>
        <a:xfrm>
          <a:off x="845827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297" name="n_2mainValue【保健所】&#10;一人当たり面積">
          <a:extLst>
            <a:ext uri="{FF2B5EF4-FFF2-40B4-BE49-F238E27FC236}">
              <a16:creationId xmlns:a16="http://schemas.microsoft.com/office/drawing/2014/main" id="{00000000-0008-0000-0F00-000029010000}"/>
            </a:ext>
          </a:extLst>
        </xdr:cNvPr>
        <xdr:cNvSpPr txBox="1"/>
      </xdr:nvSpPr>
      <xdr:spPr>
        <a:xfrm>
          <a:off x="76772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298" name="n_3mainValue【保健所】&#10;一人当たり面積">
          <a:extLst>
            <a:ext uri="{FF2B5EF4-FFF2-40B4-BE49-F238E27FC236}">
              <a16:creationId xmlns:a16="http://schemas.microsoft.com/office/drawing/2014/main" id="{00000000-0008-0000-0F00-00002A010000}"/>
            </a:ext>
          </a:extLst>
        </xdr:cNvPr>
        <xdr:cNvSpPr txBox="1"/>
      </xdr:nvSpPr>
      <xdr:spPr>
        <a:xfrm>
          <a:off x="6864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試験研究機関】&#10;有形固定資産減価償却率グラフ枠">
          <a:extLst>
            <a:ext uri="{FF2B5EF4-FFF2-40B4-BE49-F238E27FC236}">
              <a16:creationId xmlns:a16="http://schemas.microsoft.com/office/drawing/2014/main" id="{00000000-0008-0000-0F00-00003E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2540</xdr:rowOff>
    </xdr:from>
    <xdr:to>
      <xdr:col>85</xdr:col>
      <xdr:colOff>177800</xdr:colOff>
      <xdr:row>34</xdr:row>
      <xdr:rowOff>104140</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4649450" y="56222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76217</xdr:rowOff>
    </xdr:from>
    <xdr:ext cx="405111" cy="259045"/>
    <xdr:sp macro="" textlink="">
      <xdr:nvSpPr>
        <xdr:cNvPr id="325" name="【試験研究機関】&#10;有形固定資産減価償却率該当値テキスト">
          <a:extLst>
            <a:ext uri="{FF2B5EF4-FFF2-40B4-BE49-F238E27FC236}">
              <a16:creationId xmlns:a16="http://schemas.microsoft.com/office/drawing/2014/main" id="{00000000-0008-0000-0F00-000045010000}"/>
            </a:ext>
          </a:extLst>
        </xdr:cNvPr>
        <xdr:cNvSpPr txBox="1"/>
      </xdr:nvSpPr>
      <xdr:spPr>
        <a:xfrm>
          <a:off x="147447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3887450" y="605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53340</xdr:rowOff>
    </xdr:from>
    <xdr:to>
      <xdr:col>85</xdr:col>
      <xdr:colOff>127000</xdr:colOff>
      <xdr:row>36</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flipV="1">
          <a:off x="13938250" y="5673090"/>
          <a:ext cx="762000" cy="4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52070</xdr:rowOff>
    </xdr:from>
    <xdr:to>
      <xdr:col>76</xdr:col>
      <xdr:colOff>165100</xdr:colOff>
      <xdr:row>41</xdr:row>
      <xdr:rowOff>153670</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30937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152400</xdr:rowOff>
    </xdr:from>
    <xdr:to>
      <xdr:col>81</xdr:col>
      <xdr:colOff>50800</xdr:colOff>
      <xdr:row>41</xdr:row>
      <xdr:rowOff>102870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13144500" y="6102350"/>
          <a:ext cx="793750" cy="77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2299950" y="6965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102870</xdr:rowOff>
    </xdr:from>
    <xdr:to>
      <xdr:col>76</xdr:col>
      <xdr:colOff>114300</xdr:colOff>
      <xdr:row>42</xdr:row>
      <xdr:rowOff>76200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flipV="1">
          <a:off x="12344400" y="6878320"/>
          <a:ext cx="8001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332" name="n_1mainValue【試験研究機関】&#10;有形固定資産減価償却率">
          <a:extLst>
            <a:ext uri="{FF2B5EF4-FFF2-40B4-BE49-F238E27FC236}">
              <a16:creationId xmlns:a16="http://schemas.microsoft.com/office/drawing/2014/main" id="{00000000-0008-0000-0F00-00004C010000}"/>
            </a:ext>
          </a:extLst>
        </xdr:cNvPr>
        <xdr:cNvSpPr txBox="1"/>
      </xdr:nvSpPr>
      <xdr:spPr>
        <a:xfrm>
          <a:off x="137420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170197</xdr:rowOff>
    </xdr:from>
    <xdr:ext cx="405111" cy="259045"/>
    <xdr:sp macro="" textlink="">
      <xdr:nvSpPr>
        <xdr:cNvPr id="333" name="n_2mainValue【試験研究機関】&#10;有形固定資産減価償却率">
          <a:extLst>
            <a:ext uri="{FF2B5EF4-FFF2-40B4-BE49-F238E27FC236}">
              <a16:creationId xmlns:a16="http://schemas.microsoft.com/office/drawing/2014/main" id="{00000000-0008-0000-0F00-00004D010000}"/>
            </a:ext>
          </a:extLst>
        </xdr:cNvPr>
        <xdr:cNvSpPr txBox="1"/>
      </xdr:nvSpPr>
      <xdr:spPr>
        <a:xfrm>
          <a:off x="1296099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143527</xdr:rowOff>
    </xdr:from>
    <xdr:ext cx="405111" cy="259045"/>
    <xdr:sp macro="" textlink="">
      <xdr:nvSpPr>
        <xdr:cNvPr id="334" name="n_3mainValue【試験研究機関】&#10;有形固定資産減価償却率">
          <a:extLst>
            <a:ext uri="{FF2B5EF4-FFF2-40B4-BE49-F238E27FC236}">
              <a16:creationId xmlns:a16="http://schemas.microsoft.com/office/drawing/2014/main" id="{00000000-0008-0000-0F00-00004E010000}"/>
            </a:ext>
          </a:extLst>
        </xdr:cNvPr>
        <xdr:cNvSpPr txBox="1"/>
      </xdr:nvSpPr>
      <xdr:spPr>
        <a:xfrm>
          <a:off x="121672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60491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試験研究機関】&#10;一人当たり面積グラフ枠">
          <a:extLst>
            <a:ext uri="{FF2B5EF4-FFF2-40B4-BE49-F238E27FC236}">
              <a16:creationId xmlns:a16="http://schemas.microsoft.com/office/drawing/2014/main" id="{00000000-0008-0000-0F00-00005C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99009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118127</xdr:rowOff>
    </xdr:from>
    <xdr:ext cx="469744" cy="259045"/>
    <xdr:sp macro="" textlink="">
      <xdr:nvSpPr>
        <xdr:cNvPr id="355" name="【試験研究機関】&#10;一人当たり面積該当値テキスト">
          <a:extLst>
            <a:ext uri="{FF2B5EF4-FFF2-40B4-BE49-F238E27FC236}">
              <a16:creationId xmlns:a16="http://schemas.microsoft.com/office/drawing/2014/main" id="{00000000-0008-0000-0F00-000063010000}"/>
            </a:ext>
          </a:extLst>
        </xdr:cNvPr>
        <xdr:cNvSpPr txBox="1"/>
      </xdr:nvSpPr>
      <xdr:spPr>
        <a:xfrm>
          <a:off x="20002500"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44450</xdr:rowOff>
    </xdr:from>
    <xdr:to>
      <xdr:col>112</xdr:col>
      <xdr:colOff>38100</xdr:colOff>
      <xdr:row>35</xdr:row>
      <xdr:rowOff>146050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9157950" y="5829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95250</xdr:rowOff>
    </xdr:from>
    <xdr:to>
      <xdr:col>116</xdr:col>
      <xdr:colOff>63500</xdr:colOff>
      <xdr:row>35</xdr:row>
      <xdr:rowOff>95250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9202400" y="5880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83451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95250</xdr:rowOff>
    </xdr:from>
    <xdr:to>
      <xdr:col>111</xdr:col>
      <xdr:colOff>177800</xdr:colOff>
      <xdr:row>40</xdr:row>
      <xdr:rowOff>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8395950" y="5880100"/>
          <a:ext cx="806450" cy="73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755140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7602200" y="66103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33</xdr:row>
      <xdr:rowOff>162577</xdr:rowOff>
    </xdr:from>
    <xdr:ext cx="469744" cy="259045"/>
    <xdr:sp macro="" textlink="">
      <xdr:nvSpPr>
        <xdr:cNvPr id="362" name="n_1mainValue【試験研究機関】&#10;一人当たり面積">
          <a:extLst>
            <a:ext uri="{FF2B5EF4-FFF2-40B4-BE49-F238E27FC236}">
              <a16:creationId xmlns:a16="http://schemas.microsoft.com/office/drawing/2014/main" id="{00000000-0008-0000-0F00-00006A010000}"/>
            </a:ext>
          </a:extLst>
        </xdr:cNvPr>
        <xdr:cNvSpPr txBox="1"/>
      </xdr:nvSpPr>
      <xdr:spPr>
        <a:xfrm>
          <a:off x="18980227"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67327</xdr:rowOff>
    </xdr:from>
    <xdr:ext cx="469744" cy="259045"/>
    <xdr:sp macro="" textlink="">
      <xdr:nvSpPr>
        <xdr:cNvPr id="363" name="n_2mainValue【試験研究機関】&#10;一人当たり面積">
          <a:extLst>
            <a:ext uri="{FF2B5EF4-FFF2-40B4-BE49-F238E27FC236}">
              <a16:creationId xmlns:a16="http://schemas.microsoft.com/office/drawing/2014/main" id="{00000000-0008-0000-0F00-00006B010000}"/>
            </a:ext>
          </a:extLst>
        </xdr:cNvPr>
        <xdr:cNvSpPr txBox="1"/>
      </xdr:nvSpPr>
      <xdr:spPr>
        <a:xfrm>
          <a:off x="18180127"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67327</xdr:rowOff>
    </xdr:from>
    <xdr:ext cx="469744" cy="259045"/>
    <xdr:sp macro="" textlink="">
      <xdr:nvSpPr>
        <xdr:cNvPr id="364" name="n_3mainValue【試験研究機関】&#10;一人当たり面積">
          <a:extLst>
            <a:ext uri="{FF2B5EF4-FFF2-40B4-BE49-F238E27FC236}">
              <a16:creationId xmlns:a16="http://schemas.microsoft.com/office/drawing/2014/main" id="{00000000-0008-0000-0F00-00006C010000}"/>
            </a:ext>
          </a:extLst>
        </xdr:cNvPr>
        <xdr:cNvSpPr txBox="1"/>
      </xdr:nvSpPr>
      <xdr:spPr>
        <a:xfrm>
          <a:off x="17386377"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4" name="【警察施設】&#10;有形固定資産減価償却率グラフ枠">
          <a:extLst>
            <a:ext uri="{FF2B5EF4-FFF2-40B4-BE49-F238E27FC236}">
              <a16:creationId xmlns:a16="http://schemas.microsoft.com/office/drawing/2014/main" id="{00000000-0008-0000-0F00-00008001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139700</xdr:rowOff>
    </xdr:from>
    <xdr:to>
      <xdr:col>85</xdr:col>
      <xdr:colOff>177800</xdr:colOff>
      <xdr:row>55</xdr:row>
      <xdr:rowOff>69850</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14649450" y="9061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41927</xdr:rowOff>
    </xdr:from>
    <xdr:ext cx="405111" cy="259045"/>
    <xdr:sp macro="" textlink="">
      <xdr:nvSpPr>
        <xdr:cNvPr id="391" name="【警察施設】&#10;有形固定資産減価償却率該当値テキスト">
          <a:extLst>
            <a:ext uri="{FF2B5EF4-FFF2-40B4-BE49-F238E27FC236}">
              <a16:creationId xmlns:a16="http://schemas.microsoft.com/office/drawing/2014/main" id="{00000000-0008-0000-0F00-000087010000}"/>
            </a:ext>
          </a:extLst>
        </xdr:cNvPr>
        <xdr:cNvSpPr txBox="1"/>
      </xdr:nvSpPr>
      <xdr:spPr>
        <a:xfrm>
          <a:off x="14744700" y="896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133350</xdr:rowOff>
    </xdr:from>
    <xdr:to>
      <xdr:col>81</xdr:col>
      <xdr:colOff>101600</xdr:colOff>
      <xdr:row>62</xdr:row>
      <xdr:rowOff>63500</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13887450" y="1021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19050</xdr:rowOff>
    </xdr:from>
    <xdr:to>
      <xdr:col>85</xdr:col>
      <xdr:colOff>127000</xdr:colOff>
      <xdr:row>62</xdr:row>
      <xdr:rowOff>12700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13938250" y="9105900"/>
          <a:ext cx="762000" cy="114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6350</xdr:rowOff>
    </xdr:from>
    <xdr:to>
      <xdr:col>76</xdr:col>
      <xdr:colOff>165100</xdr:colOff>
      <xdr:row>63</xdr:row>
      <xdr:rowOff>107950</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3093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12700</xdr:rowOff>
    </xdr:from>
    <xdr:to>
      <xdr:col>81</xdr:col>
      <xdr:colOff>50800</xdr:colOff>
      <xdr:row>63</xdr:row>
      <xdr:rowOff>57150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3144500" y="10255250"/>
          <a:ext cx="79375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2299950" y="1041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57150</xdr:rowOff>
    </xdr:from>
    <xdr:to>
      <xdr:col>76</xdr:col>
      <xdr:colOff>114300</xdr:colOff>
      <xdr:row>63</xdr:row>
      <xdr:rowOff>57150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344400" y="10464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398" name="n_1mainValue【警察施設】&#10;有形固定資産減価償却率">
          <a:extLst>
            <a:ext uri="{FF2B5EF4-FFF2-40B4-BE49-F238E27FC236}">
              <a16:creationId xmlns:a16="http://schemas.microsoft.com/office/drawing/2014/main" id="{00000000-0008-0000-0F00-00008E010000}"/>
            </a:ext>
          </a:extLst>
        </xdr:cNvPr>
        <xdr:cNvSpPr txBox="1"/>
      </xdr:nvSpPr>
      <xdr:spPr>
        <a:xfrm>
          <a:off x="1374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124477</xdr:rowOff>
    </xdr:from>
    <xdr:ext cx="405111" cy="259045"/>
    <xdr:sp macro="" textlink="">
      <xdr:nvSpPr>
        <xdr:cNvPr id="399" name="n_2mainValue【警察施設】&#10;有形固定資産減価償却率">
          <a:extLst>
            <a:ext uri="{FF2B5EF4-FFF2-40B4-BE49-F238E27FC236}">
              <a16:creationId xmlns:a16="http://schemas.microsoft.com/office/drawing/2014/main" id="{00000000-0008-0000-0F00-00008F010000}"/>
            </a:ext>
          </a:extLst>
        </xdr:cNvPr>
        <xdr:cNvSpPr txBox="1"/>
      </xdr:nvSpPr>
      <xdr:spPr>
        <a:xfrm>
          <a:off x="1296099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124477</xdr:rowOff>
    </xdr:from>
    <xdr:ext cx="405111" cy="259045"/>
    <xdr:sp macro="" textlink="">
      <xdr:nvSpPr>
        <xdr:cNvPr id="400" name="n_3mainValue【警察施設】&#10;有形固定資産減価償却率">
          <a:extLst>
            <a:ext uri="{FF2B5EF4-FFF2-40B4-BE49-F238E27FC236}">
              <a16:creationId xmlns:a16="http://schemas.microsoft.com/office/drawing/2014/main" id="{00000000-0008-0000-0F00-000090010000}"/>
            </a:ext>
          </a:extLst>
        </xdr:cNvPr>
        <xdr:cNvSpPr txBox="1"/>
      </xdr:nvSpPr>
      <xdr:spPr>
        <a:xfrm>
          <a:off x="121672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警察施設】&#10;一人当たり面積グラフ枠">
          <a:extLst>
            <a:ext uri="{FF2B5EF4-FFF2-40B4-BE49-F238E27FC236}">
              <a16:creationId xmlns:a16="http://schemas.microsoft.com/office/drawing/2014/main" id="{00000000-0008-0000-0F00-0000A401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44450</xdr:rowOff>
    </xdr:from>
    <xdr:to>
      <xdr:col>116</xdr:col>
      <xdr:colOff>114300</xdr:colOff>
      <xdr:row>55</xdr:row>
      <xdr:rowOff>146050</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9009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118127</xdr:rowOff>
    </xdr:from>
    <xdr:ext cx="469744" cy="259045"/>
    <xdr:sp macro="" textlink="">
      <xdr:nvSpPr>
        <xdr:cNvPr id="427" name="【警察施設】&#10;一人当たり面積該当値テキスト">
          <a:extLst>
            <a:ext uri="{FF2B5EF4-FFF2-40B4-BE49-F238E27FC236}">
              <a16:creationId xmlns:a16="http://schemas.microsoft.com/office/drawing/2014/main" id="{00000000-0008-0000-0F00-0000AB010000}"/>
            </a:ext>
          </a:extLst>
        </xdr:cNvPr>
        <xdr:cNvSpPr txBox="1"/>
      </xdr:nvSpPr>
      <xdr:spPr>
        <a:xfrm>
          <a:off x="200025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44450</xdr:rowOff>
    </xdr:from>
    <xdr:to>
      <xdr:col>112</xdr:col>
      <xdr:colOff>38100</xdr:colOff>
      <xdr:row>55</xdr:row>
      <xdr:rowOff>146050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9157950" y="9131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95250</xdr:rowOff>
    </xdr:from>
    <xdr:to>
      <xdr:col>116</xdr:col>
      <xdr:colOff>63500</xdr:colOff>
      <xdr:row>55</xdr:row>
      <xdr:rowOff>95250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9202400" y="9182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8345150" y="10236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95250</xdr:rowOff>
    </xdr:from>
    <xdr:to>
      <xdr:col>111</xdr:col>
      <xdr:colOff>177800</xdr:colOff>
      <xdr:row>62</xdr:row>
      <xdr:rowOff>38100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18395950" y="9182100"/>
          <a:ext cx="806450" cy="10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75514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64</xdr:row>
      <xdr:rowOff>76200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7602200" y="10280650"/>
          <a:ext cx="79375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53</xdr:row>
      <xdr:rowOff>162577</xdr:rowOff>
    </xdr:from>
    <xdr:ext cx="469744" cy="259045"/>
    <xdr:sp macro="" textlink="">
      <xdr:nvSpPr>
        <xdr:cNvPr id="434" name="n_1mainValue【警察施設】&#10;一人当たり面積">
          <a:extLst>
            <a:ext uri="{FF2B5EF4-FFF2-40B4-BE49-F238E27FC236}">
              <a16:creationId xmlns:a16="http://schemas.microsoft.com/office/drawing/2014/main" id="{00000000-0008-0000-0F00-0000B2010000}"/>
            </a:ext>
          </a:extLst>
        </xdr:cNvPr>
        <xdr:cNvSpPr txBox="1"/>
      </xdr:nvSpPr>
      <xdr:spPr>
        <a:xfrm>
          <a:off x="18980227" y="891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435" name="n_2mainValue【警察施設】&#10;一人当たり面積">
          <a:extLst>
            <a:ext uri="{FF2B5EF4-FFF2-40B4-BE49-F238E27FC236}">
              <a16:creationId xmlns:a16="http://schemas.microsoft.com/office/drawing/2014/main" id="{00000000-0008-0000-0F00-0000B3010000}"/>
            </a:ext>
          </a:extLst>
        </xdr:cNvPr>
        <xdr:cNvSpPr txBox="1"/>
      </xdr:nvSpPr>
      <xdr:spPr>
        <a:xfrm>
          <a:off x="18180127" y="100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143527</xdr:rowOff>
    </xdr:from>
    <xdr:ext cx="469744" cy="259045"/>
    <xdr:sp macro="" textlink="">
      <xdr:nvSpPr>
        <xdr:cNvPr id="436" name="n_3mainValue【警察施設】&#10;一人当たり面積">
          <a:extLst>
            <a:ext uri="{FF2B5EF4-FFF2-40B4-BE49-F238E27FC236}">
              <a16:creationId xmlns:a16="http://schemas.microsoft.com/office/drawing/2014/main" id="{00000000-0008-0000-0F00-0000B4010000}"/>
            </a:ext>
          </a:extLst>
        </xdr:cNvPr>
        <xdr:cNvSpPr txBox="1"/>
      </xdr:nvSpPr>
      <xdr:spPr>
        <a:xfrm>
          <a:off x="1738637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6" name="【庁舎】&#10;有形固定資産減価償却率グラフ枠">
          <a:extLst>
            <a:ext uri="{FF2B5EF4-FFF2-40B4-BE49-F238E27FC236}">
              <a16:creationId xmlns:a16="http://schemas.microsoft.com/office/drawing/2014/main" id="{00000000-0008-0000-0F00-0000C801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4649450" y="128968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86377</xdr:rowOff>
    </xdr:from>
    <xdr:ext cx="405111" cy="259045"/>
    <xdr:sp macro="" textlink="">
      <xdr:nvSpPr>
        <xdr:cNvPr id="463" name="【庁舎】&#10;有形固定資産減価償却率該当値テキスト">
          <a:extLst>
            <a:ext uri="{FF2B5EF4-FFF2-40B4-BE49-F238E27FC236}">
              <a16:creationId xmlns:a16="http://schemas.microsoft.com/office/drawing/2014/main" id="{00000000-0008-0000-0F00-0000CF010000}"/>
            </a:ext>
          </a:extLst>
        </xdr:cNvPr>
        <xdr:cNvSpPr txBox="1"/>
      </xdr:nvSpPr>
      <xdr:spPr>
        <a:xfrm>
          <a:off x="14744700"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133350</xdr:rowOff>
    </xdr:from>
    <xdr:to>
      <xdr:col>81</xdr:col>
      <xdr:colOff>101600</xdr:colOff>
      <xdr:row>84</xdr:row>
      <xdr:rowOff>63500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3887450" y="1384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63500</xdr:rowOff>
    </xdr:from>
    <xdr:to>
      <xdr:col>85</xdr:col>
      <xdr:colOff>127000</xdr:colOff>
      <xdr:row>84</xdr:row>
      <xdr:rowOff>12700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3938250" y="12947650"/>
          <a:ext cx="762000" cy="9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19050</xdr:rowOff>
    </xdr:from>
    <xdr:to>
      <xdr:col>76</xdr:col>
      <xdr:colOff>165100</xdr:colOff>
      <xdr:row>85</xdr:row>
      <xdr:rowOff>120650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30937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12700</xdr:rowOff>
    </xdr:from>
    <xdr:to>
      <xdr:col>81</xdr:col>
      <xdr:colOff>50800</xdr:colOff>
      <xdr:row>85</xdr:row>
      <xdr:rowOff>69850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13144500" y="13887450"/>
          <a:ext cx="79375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2299950" y="1419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69850</xdr:rowOff>
    </xdr:from>
    <xdr:to>
      <xdr:col>76</xdr:col>
      <xdr:colOff>114300</xdr:colOff>
      <xdr:row>86</xdr:row>
      <xdr:rowOff>38100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12344400" y="14109700"/>
          <a:ext cx="8001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470" name="n_1mainValue【庁舎】&#10;有形固定資産減価償却率">
          <a:extLst>
            <a:ext uri="{FF2B5EF4-FFF2-40B4-BE49-F238E27FC236}">
              <a16:creationId xmlns:a16="http://schemas.microsoft.com/office/drawing/2014/main" id="{00000000-0008-0000-0F00-0000D6010000}"/>
            </a:ext>
          </a:extLst>
        </xdr:cNvPr>
        <xdr:cNvSpPr txBox="1"/>
      </xdr:nvSpPr>
      <xdr:spPr>
        <a:xfrm>
          <a:off x="13742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471" name="n_2mainValue【庁舎】&#10;有形固定資産減価償却率">
          <a:extLst>
            <a:ext uri="{FF2B5EF4-FFF2-40B4-BE49-F238E27FC236}">
              <a16:creationId xmlns:a16="http://schemas.microsoft.com/office/drawing/2014/main" id="{00000000-0008-0000-0F00-0000D7010000}"/>
            </a:ext>
          </a:extLst>
        </xdr:cNvPr>
        <xdr:cNvSpPr txBox="1"/>
      </xdr:nvSpPr>
      <xdr:spPr>
        <a:xfrm>
          <a:off x="1296099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105427</xdr:rowOff>
    </xdr:from>
    <xdr:ext cx="405111" cy="259045"/>
    <xdr:sp macro="" textlink="">
      <xdr:nvSpPr>
        <xdr:cNvPr id="472" name="n_3mainValue【庁舎】&#10;有形固定資産減価償却率">
          <a:extLst>
            <a:ext uri="{FF2B5EF4-FFF2-40B4-BE49-F238E27FC236}">
              <a16:creationId xmlns:a16="http://schemas.microsoft.com/office/drawing/2014/main" id="{00000000-0008-0000-0F00-0000D8010000}"/>
            </a:ext>
          </a:extLst>
        </xdr:cNvPr>
        <xdr:cNvSpPr txBox="1"/>
      </xdr:nvSpPr>
      <xdr:spPr>
        <a:xfrm>
          <a:off x="12167244" y="1398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庁舎】&#10;一人当たり面積グラフ枠">
          <a:extLst>
            <a:ext uri="{FF2B5EF4-FFF2-40B4-BE49-F238E27FC236}">
              <a16:creationId xmlns:a16="http://schemas.microsoft.com/office/drawing/2014/main" id="{00000000-0008-0000-0F00-0000EC01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82550</xdr:rowOff>
    </xdr:from>
    <xdr:to>
      <xdr:col>116</xdr:col>
      <xdr:colOff>114300</xdr:colOff>
      <xdr:row>78</xdr:row>
      <xdr:rowOff>12700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900900" y="1280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156227</xdr:rowOff>
    </xdr:from>
    <xdr:ext cx="469744" cy="259045"/>
    <xdr:sp macro="" textlink="">
      <xdr:nvSpPr>
        <xdr:cNvPr id="499" name="【庁舎】&#10;一人当たり面積該当値テキスト">
          <a:extLst>
            <a:ext uri="{FF2B5EF4-FFF2-40B4-BE49-F238E27FC236}">
              <a16:creationId xmlns:a16="http://schemas.microsoft.com/office/drawing/2014/main" id="{00000000-0008-0000-0F00-0000F3010000}"/>
            </a:ext>
          </a:extLst>
        </xdr:cNvPr>
        <xdr:cNvSpPr txBox="1"/>
      </xdr:nvSpPr>
      <xdr:spPr>
        <a:xfrm>
          <a:off x="200025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91579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133350</xdr:rowOff>
    </xdr:from>
    <xdr:to>
      <xdr:col>116</xdr:col>
      <xdr:colOff>63500</xdr:colOff>
      <xdr:row>84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9202400" y="12852400"/>
          <a:ext cx="749300" cy="10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8345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86</xdr:row>
      <xdr:rowOff>114300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8395950" y="13950950"/>
          <a:ext cx="80645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82550</xdr:rowOff>
    </xdr:from>
    <xdr:to>
      <xdr:col>102</xdr:col>
      <xdr:colOff>165100</xdr:colOff>
      <xdr:row>78</xdr:row>
      <xdr:rowOff>12700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7551400" y="1280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133350</xdr:rowOff>
    </xdr:from>
    <xdr:to>
      <xdr:col>107</xdr:col>
      <xdr:colOff>50800</xdr:colOff>
      <xdr:row>86</xdr:row>
      <xdr:rowOff>114300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7602200" y="12852400"/>
          <a:ext cx="793750" cy="14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506" name="n_1mainValue【庁舎】&#10;一人当たり面積">
          <a:extLst>
            <a:ext uri="{FF2B5EF4-FFF2-40B4-BE49-F238E27FC236}">
              <a16:creationId xmlns:a16="http://schemas.microsoft.com/office/drawing/2014/main" id="{00000000-0008-0000-0F00-0000FA010000}"/>
            </a:ext>
          </a:extLst>
        </xdr:cNvPr>
        <xdr:cNvSpPr txBox="1"/>
      </xdr:nvSpPr>
      <xdr:spPr>
        <a:xfrm>
          <a:off x="189802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10177</xdr:rowOff>
    </xdr:from>
    <xdr:ext cx="469744" cy="259045"/>
    <xdr:sp macro="" textlink="">
      <xdr:nvSpPr>
        <xdr:cNvPr id="507" name="n_2mainValue【庁舎】&#10;一人当たり面積">
          <a:extLst>
            <a:ext uri="{FF2B5EF4-FFF2-40B4-BE49-F238E27FC236}">
              <a16:creationId xmlns:a16="http://schemas.microsoft.com/office/drawing/2014/main" id="{00000000-0008-0000-0F00-0000FB010000}"/>
            </a:ext>
          </a:extLst>
        </xdr:cNvPr>
        <xdr:cNvSpPr txBox="1"/>
      </xdr:nvSpPr>
      <xdr:spPr>
        <a:xfrm>
          <a:off x="181801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29227</xdr:rowOff>
    </xdr:from>
    <xdr:ext cx="469744" cy="259045"/>
    <xdr:sp macro="" textlink="">
      <xdr:nvSpPr>
        <xdr:cNvPr id="508" name="n_3mainValue【庁舎】&#10;一人当たり面積">
          <a:extLst>
            <a:ext uri="{FF2B5EF4-FFF2-40B4-BE49-F238E27FC236}">
              <a16:creationId xmlns:a16="http://schemas.microsoft.com/office/drawing/2014/main" id="{00000000-0008-0000-0F00-0000FC010000}"/>
            </a:ext>
          </a:extLst>
        </xdr:cNvPr>
        <xdr:cNvSpPr txBox="1"/>
      </xdr:nvSpPr>
      <xdr:spPr>
        <a:xfrm>
          <a:off x="17386377"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消防施設】&#10;有形固定資産減価償却率グラフ枠">
          <a:extLst>
            <a:ext uri="{FF2B5EF4-FFF2-40B4-BE49-F238E27FC236}">
              <a16:creationId xmlns:a16="http://schemas.microsoft.com/office/drawing/2014/main" id="{00000000-0008-0000-0F00-000010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82550</xdr:rowOff>
    </xdr:from>
    <xdr:to>
      <xdr:col>85</xdr:col>
      <xdr:colOff>177800</xdr:colOff>
      <xdr:row>100</xdr:row>
      <xdr:rowOff>12700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649450" y="16484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156227</xdr:rowOff>
    </xdr:from>
    <xdr:ext cx="405111" cy="259045"/>
    <xdr:sp macro="" textlink="">
      <xdr:nvSpPr>
        <xdr:cNvPr id="535" name="【消防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4744700" y="1638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120650</xdr:rowOff>
    </xdr:from>
    <xdr:to>
      <xdr:col>81</xdr:col>
      <xdr:colOff>101600</xdr:colOff>
      <xdr:row>108</xdr:row>
      <xdr:rowOff>50800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88745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133350</xdr:rowOff>
    </xdr:from>
    <xdr:to>
      <xdr:col>85</xdr:col>
      <xdr:colOff>127000</xdr:colOff>
      <xdr:row>108</xdr:row>
      <xdr:rowOff>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3938250" y="16535400"/>
          <a:ext cx="762000" cy="14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120650</xdr:rowOff>
    </xdr:from>
    <xdr:to>
      <xdr:col>76</xdr:col>
      <xdr:colOff>165100</xdr:colOff>
      <xdr:row>108</xdr:row>
      <xdr:rowOff>50800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093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0</xdr:rowOff>
    </xdr:from>
    <xdr:to>
      <xdr:col>81</xdr:col>
      <xdr:colOff>50800</xdr:colOff>
      <xdr:row>108</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144500" y="1794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299950" y="1791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0</xdr:rowOff>
    </xdr:from>
    <xdr:to>
      <xdr:col>76</xdr:col>
      <xdr:colOff>114300</xdr:colOff>
      <xdr:row>108</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12344400" y="179451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67327</xdr:rowOff>
    </xdr:from>
    <xdr:ext cx="405111" cy="259045"/>
    <xdr:sp macro="" textlink="">
      <xdr:nvSpPr>
        <xdr:cNvPr id="542" name="n_1mainValue【消防施設】&#10;有形固定資産減価償却率">
          <a:extLst>
            <a:ext uri="{FF2B5EF4-FFF2-40B4-BE49-F238E27FC236}">
              <a16:creationId xmlns:a16="http://schemas.microsoft.com/office/drawing/2014/main" id="{00000000-0008-0000-0F00-00001E020000}"/>
            </a:ext>
          </a:extLst>
        </xdr:cNvPr>
        <xdr:cNvSpPr txBox="1"/>
      </xdr:nvSpPr>
      <xdr:spPr>
        <a:xfrm>
          <a:off x="1374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67327</xdr:rowOff>
    </xdr:from>
    <xdr:ext cx="405111" cy="259045"/>
    <xdr:sp macro="" textlink="">
      <xdr:nvSpPr>
        <xdr:cNvPr id="543" name="n_2mainValue【消防施設】&#10;有形固定資産減価償却率">
          <a:extLst>
            <a:ext uri="{FF2B5EF4-FFF2-40B4-BE49-F238E27FC236}">
              <a16:creationId xmlns:a16="http://schemas.microsoft.com/office/drawing/2014/main" id="{00000000-0008-0000-0F00-00001F020000}"/>
            </a:ext>
          </a:extLst>
        </xdr:cNvPr>
        <xdr:cNvSpPr txBox="1"/>
      </xdr:nvSpPr>
      <xdr:spPr>
        <a:xfrm>
          <a:off x="1296099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86377</xdr:rowOff>
    </xdr:from>
    <xdr:ext cx="405111" cy="259045"/>
    <xdr:sp macro="" textlink="">
      <xdr:nvSpPr>
        <xdr:cNvPr id="544" name="n_3mainValue【消防施設】&#10;有形固定資産減価償却率">
          <a:extLst>
            <a:ext uri="{FF2B5EF4-FFF2-40B4-BE49-F238E27FC236}">
              <a16:creationId xmlns:a16="http://schemas.microsoft.com/office/drawing/2014/main" id="{00000000-0008-0000-0F00-000020020000}"/>
            </a:ext>
          </a:extLst>
        </xdr:cNvPr>
        <xdr:cNvSpPr txBox="1"/>
      </xdr:nvSpPr>
      <xdr:spPr>
        <a:xfrm>
          <a:off x="121672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0" name="【消防施設】&#10;一人当たり面積グラフ枠">
          <a:extLst>
            <a:ext uri="{FF2B5EF4-FFF2-40B4-BE49-F238E27FC236}">
              <a16:creationId xmlns:a16="http://schemas.microsoft.com/office/drawing/2014/main" id="{00000000-0008-0000-0F00-000030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99009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103</xdr:row>
      <xdr:rowOff>99077</xdr:rowOff>
    </xdr:from>
    <xdr:ext cx="469744" cy="259045"/>
    <xdr:sp macro="" textlink="">
      <xdr:nvSpPr>
        <xdr:cNvPr id="567" name="【消防施設】&#10;一人当たり面積該当値テキスト">
          <a:extLst>
            <a:ext uri="{FF2B5EF4-FFF2-40B4-BE49-F238E27FC236}">
              <a16:creationId xmlns:a16="http://schemas.microsoft.com/office/drawing/2014/main" id="{00000000-0008-0000-0F00-000037020000}"/>
            </a:ext>
          </a:extLst>
        </xdr:cNvPr>
        <xdr:cNvSpPr txBox="1"/>
      </xdr:nvSpPr>
      <xdr:spPr>
        <a:xfrm>
          <a:off x="20002500"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9157950" y="16713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104</xdr:row>
      <xdr:rowOff>76200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9202400" y="16764000"/>
          <a:ext cx="7493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834515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104</xdr:row>
      <xdr:rowOff>76200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8395950" y="16764000"/>
          <a:ext cx="80645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75514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107</xdr:row>
      <xdr:rowOff>133350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7602200" y="17335500"/>
          <a:ext cx="79375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86377</xdr:rowOff>
    </xdr:from>
    <xdr:ext cx="469744" cy="259045"/>
    <xdr:sp macro="" textlink="">
      <xdr:nvSpPr>
        <xdr:cNvPr id="574" name="n_1mainValue【消防施設】&#10;一人当たり面積">
          <a:extLst>
            <a:ext uri="{FF2B5EF4-FFF2-40B4-BE49-F238E27FC236}">
              <a16:creationId xmlns:a16="http://schemas.microsoft.com/office/drawing/2014/main" id="{00000000-0008-0000-0F00-00003E020000}"/>
            </a:ext>
          </a:extLst>
        </xdr:cNvPr>
        <xdr:cNvSpPr txBox="1"/>
      </xdr:nvSpPr>
      <xdr:spPr>
        <a:xfrm>
          <a:off x="18980227" y="1648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575" name="n_2mainValue【消防施設】&#10;一人当たり面積">
          <a:extLst>
            <a:ext uri="{FF2B5EF4-FFF2-40B4-BE49-F238E27FC236}">
              <a16:creationId xmlns:a16="http://schemas.microsoft.com/office/drawing/2014/main" id="{00000000-0008-0000-0F00-00003F020000}"/>
            </a:ext>
          </a:extLst>
        </xdr:cNvPr>
        <xdr:cNvSpPr txBox="1"/>
      </xdr:nvSpPr>
      <xdr:spPr>
        <a:xfrm>
          <a:off x="181801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576" name="n_3mainValue【消防施設】&#10;一人当たり面積">
          <a:extLst>
            <a:ext uri="{FF2B5EF4-FFF2-40B4-BE49-F238E27FC236}">
              <a16:creationId xmlns:a16="http://schemas.microsoft.com/office/drawing/2014/main" id="{00000000-0008-0000-0F00-000040020000}"/>
            </a:ext>
          </a:extLst>
        </xdr:cNvPr>
        <xdr:cNvSpPr txBox="1"/>
      </xdr:nvSpPr>
      <xdr:spPr>
        <a:xfrm>
          <a:off x="1738637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・ほとんどの施設類型において平成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年度にかけて有形固定資産減価償却率が上昇している。これは平成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円まで償却する方式に変更したことなどによるものである。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・都有施設は、昭和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年代及び平成一桁の時期に多くが整備され、現在においては施設の経年劣化や設備の更新時期を迎えている。そのため都は、庁舎・保健所・学校・警察署・消防署などの施設について平成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年２月に「主要施設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か年維持更新計画」を策定し、計画的な維持更新を着実に進めてきた。そして、平成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年３月には、「第二次　主要施設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か年維持更新計画」を策定し、維持更新の対象とすべき都有施設を改めて整理し直し計画的に進めている。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・また、都庁舎は平成３年４月に開庁してから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これまで設備等に関する中長期保全計画を定め保守・管理を計画的に実施してきたところであるが、部品類の耐用年数等により設備機器の本格的な更新時期を迎えている。そのため、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年２月には「都庁舎の設備更新等に関する方針」を策定し設備更新に係る工事の準備を進めてきた。これに基づき「都庁舎改修プロジェクト」を策定し、令和４年度までに改修を完了する予定としている。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・なお、保健所の有形固定資産減価償却率は平成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33.5</a:t>
          </a:r>
          <a:r>
            <a:rPr kumimoji="1" lang="ja-JP" altLang="en-US" sz="1300">
              <a:latin typeface="ＭＳ Ｐゴシック" panose="020B0600070205080204" pitchFamily="50" charset="-128"/>
              <a:ea typeface="ＭＳ Ｐゴシック" panose="020B0600070205080204" pitchFamily="50" charset="-128"/>
            </a:rPr>
            <a:t>％に減少しているが、これは施設全般にわたって老朽化が著しく、施設の利便性も低い「西多摩保健所」の改築の完了により、有形固定資産（償却資産）額が増加したことなどによるものである。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3733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968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9823450" y="135382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9858375" y="13068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04850" y="304292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04850" y="329311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08050" y="3337560"/>
          <a:ext cx="83058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04850" y="353949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04850" y="37896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04850" y="403606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64187" y="52857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049114"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3721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3721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年度まで増加を続けてきたが、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年度に減少に転じている。また、分母となる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年度以降、概ね横這いで推移している。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・その結果、単年度の財政力指数は平成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年度まで上昇も、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年度に下降に転じている。ただし、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年度より高い指数であることから、３か年の平均では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年度も上昇している。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0" name="財政力グラフ枠">
          <a:extLst>
            <a:ext uri="{FF2B5EF4-FFF2-40B4-BE49-F238E27FC236}">
              <a16:creationId xmlns:a16="http://schemas.microsoft.com/office/drawing/2014/main" id="{00000000-0008-0000-0300-000032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134620</xdr:rowOff>
    </xdr:from>
    <xdr:to>
      <xdr:col>23</xdr:col>
      <xdr:colOff>184150</xdr:colOff>
      <xdr:row>37</xdr:row>
      <xdr:rowOff>64770</xdr:rowOff>
    </xdr:to>
    <xdr:sp macro="" textlink="">
      <xdr:nvSpPr>
        <xdr:cNvPr id="56" name="楕円 55">
          <a:extLst>
            <a:ext uri="{FF2B5EF4-FFF2-40B4-BE49-F238E27FC236}">
              <a16:creationId xmlns:a16="http://schemas.microsoft.com/office/drawing/2014/main" id="{00000000-0008-0000-0300-000038000000}"/>
            </a:ext>
          </a:extLst>
        </xdr:cNvPr>
        <xdr:cNvSpPr/>
      </xdr:nvSpPr>
      <xdr:spPr>
        <a:xfrm>
          <a:off x="4464050" y="616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37</xdr:row>
      <xdr:rowOff>13970</xdr:rowOff>
    </xdr:from>
    <xdr:to>
      <xdr:col>23</xdr:col>
      <xdr:colOff>133350</xdr:colOff>
      <xdr:row>37</xdr:row>
      <xdr:rowOff>110490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flipV="1">
          <a:off x="3752850" y="6216650"/>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151147</xdr:rowOff>
    </xdr:from>
    <xdr:ext cx="762000" cy="259045"/>
    <xdr:sp macro="" textlink="">
      <xdr:nvSpPr>
        <xdr:cNvPr id="58" name="財政力該当値テキスト">
          <a:extLst>
            <a:ext uri="{FF2B5EF4-FFF2-40B4-BE49-F238E27FC236}">
              <a16:creationId xmlns:a16="http://schemas.microsoft.com/office/drawing/2014/main" id="{00000000-0008-0000-0300-00003A000000}"/>
            </a:ext>
          </a:extLst>
        </xdr:cNvPr>
        <xdr:cNvSpPr txBox="1"/>
      </xdr:nvSpPr>
      <xdr:spPr>
        <a:xfrm>
          <a:off x="4584700" y="601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59690</xdr:rowOff>
    </xdr:from>
    <xdr:to>
      <xdr:col>19</xdr:col>
      <xdr:colOff>184150</xdr:colOff>
      <xdr:row>37</xdr:row>
      <xdr:rowOff>161290</xdr:rowOff>
    </xdr:to>
    <xdr:sp macro="" textlink="">
      <xdr:nvSpPr>
        <xdr:cNvPr id="59" name="楕円 58">
          <a:extLst>
            <a:ext uri="{FF2B5EF4-FFF2-40B4-BE49-F238E27FC236}">
              <a16:creationId xmlns:a16="http://schemas.microsoft.com/office/drawing/2014/main" id="{00000000-0008-0000-0300-00003B000000}"/>
            </a:ext>
          </a:extLst>
        </xdr:cNvPr>
        <xdr:cNvSpPr/>
      </xdr:nvSpPr>
      <xdr:spPr>
        <a:xfrm>
          <a:off x="370205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110490</xdr:rowOff>
    </xdr:from>
    <xdr:to>
      <xdr:col>19</xdr:col>
      <xdr:colOff>133350</xdr:colOff>
      <xdr:row>39</xdr:row>
      <xdr:rowOff>57150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2940050" y="6313170"/>
          <a:ext cx="8128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36</xdr:row>
      <xdr:rowOff>17</xdr:rowOff>
    </xdr:from>
    <xdr:ext cx="7366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3409950" y="6035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62" name="楕円 61">
          <a:extLst>
            <a:ext uri="{FF2B5EF4-FFF2-40B4-BE49-F238E27FC236}">
              <a16:creationId xmlns:a16="http://schemas.microsoft.com/office/drawing/2014/main" id="{00000000-0008-0000-0300-00003E000000}"/>
            </a:ext>
          </a:extLst>
        </xdr:cNvPr>
        <xdr:cNvSpPr/>
      </xdr:nvSpPr>
      <xdr:spPr>
        <a:xfrm>
          <a:off x="28892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39</xdr:row>
      <xdr:rowOff>57150</xdr:rowOff>
    </xdr:from>
    <xdr:to>
      <xdr:col>15</xdr:col>
      <xdr:colOff>82550</xdr:colOff>
      <xdr:row>42</xdr:row>
      <xdr:rowOff>25400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2127250" y="6595110"/>
          <a:ext cx="812800" cy="4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37</xdr:row>
      <xdr:rowOff>118127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259715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65" name="楕円 64">
          <a:extLst>
            <a:ext uri="{FF2B5EF4-FFF2-40B4-BE49-F238E27FC236}">
              <a16:creationId xmlns:a16="http://schemas.microsoft.com/office/drawing/2014/main" id="{00000000-0008-0000-0300-000041000000}"/>
            </a:ext>
          </a:extLst>
        </xdr:cNvPr>
        <xdr:cNvSpPr/>
      </xdr:nvSpPr>
      <xdr:spPr>
        <a:xfrm>
          <a:off x="2095500" y="70192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42</xdr:row>
      <xdr:rowOff>25400</xdr:rowOff>
    </xdr:from>
    <xdr:to>
      <xdr:col>11</xdr:col>
      <xdr:colOff>31750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1333500" y="7066280"/>
          <a:ext cx="79375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40</xdr:row>
      <xdr:rowOff>86377</xdr:rowOff>
    </xdr:from>
    <xdr:ext cx="762000" cy="259045"/>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17843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68" name="楕円 67">
          <a:extLst>
            <a:ext uri="{FF2B5EF4-FFF2-40B4-BE49-F238E27FC236}">
              <a16:creationId xmlns:a16="http://schemas.microsoft.com/office/drawing/2014/main" id="{00000000-0008-0000-0300-000044000000}"/>
            </a:ext>
          </a:extLst>
        </xdr:cNvPr>
        <xdr:cNvSpPr/>
      </xdr:nvSpPr>
      <xdr:spPr>
        <a:xfrm>
          <a:off x="1282700" y="73494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97155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0" name="正方形/長方形 69">
          <a:extLst>
            <a:ext uri="{FF2B5EF4-FFF2-40B4-BE49-F238E27FC236}">
              <a16:creationId xmlns:a16="http://schemas.microsoft.com/office/drawing/2014/main" id="{00000000-0008-0000-0300-000046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699880" y="90119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113420"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3" name="正方形/長方形 72">
          <a:extLst>
            <a:ext uri="{FF2B5EF4-FFF2-40B4-BE49-F238E27FC236}">
              <a16:creationId xmlns:a16="http://schemas.microsoft.com/office/drawing/2014/main" id="{00000000-0008-0000-0300-000049000000}"/>
            </a:ext>
          </a:extLst>
        </xdr:cNvPr>
        <xdr:cNvSpPr/>
      </xdr:nvSpPr>
      <xdr:spPr>
        <a:xfrm>
          <a:off x="53721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4" name="正方形/長方形 73">
          <a:extLst>
            <a:ext uri="{FF2B5EF4-FFF2-40B4-BE49-F238E27FC236}">
              <a16:creationId xmlns:a16="http://schemas.microsoft.com/office/drawing/2014/main" id="{00000000-0008-0000-0300-00004A000000}"/>
            </a:ext>
          </a:extLst>
        </xdr:cNvPr>
        <xdr:cNvSpPr/>
      </xdr:nvSpPr>
      <xdr:spPr>
        <a:xfrm>
          <a:off x="53721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5" name="正方形/長方形 74">
          <a:extLst>
            <a:ext uri="{FF2B5EF4-FFF2-40B4-BE49-F238E27FC236}">
              <a16:creationId xmlns:a16="http://schemas.microsoft.com/office/drawing/2014/main" id="{00000000-0008-0000-0300-00004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78" name="テキスト ボックス 77">
          <a:extLst>
            <a:ext uri="{FF2B5EF4-FFF2-40B4-BE49-F238E27FC236}">
              <a16:creationId xmlns:a16="http://schemas.microsoft.com/office/drawing/2014/main" id="{00000000-0008-0000-0300-00004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・比率算定上の分母にあたる歳入（経常一般財源等）は平成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年度においては、歳入の増加に加え、公債費が減少したことなどにより、比率は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95250</xdr:colOff>
      <xdr:row>54</xdr:row>
      <xdr:rowOff>139700</xdr:rowOff>
    </xdr:from>
    <xdr:ext cx="298543" cy="225703"/>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4" name="財政構造の弾力性グラフ枠">
          <a:extLst>
            <a:ext uri="{FF2B5EF4-FFF2-40B4-BE49-F238E27FC236}">
              <a16:creationId xmlns:a16="http://schemas.microsoft.com/office/drawing/2014/main" id="{00000000-0008-0000-0300-00005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66675</xdr:rowOff>
    </xdr:from>
    <xdr:to>
      <xdr:col>23</xdr:col>
      <xdr:colOff>184150</xdr:colOff>
      <xdr:row>57</xdr:row>
      <xdr:rowOff>168275</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446405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57</xdr:row>
      <xdr:rowOff>117475</xdr:rowOff>
    </xdr:from>
    <xdr:to>
      <xdr:col>23</xdr:col>
      <xdr:colOff>133350</xdr:colOff>
      <xdr:row>63</xdr:row>
      <xdr:rowOff>33867</xdr:rowOff>
    </xdr:to>
    <xdr:cxnSp macro="">
      <xdr:nvCxnSpPr>
        <xdr:cNvPr id="101" name="直線コネクタ 100">
          <a:extLst>
            <a:ext uri="{FF2B5EF4-FFF2-40B4-BE49-F238E27FC236}">
              <a16:creationId xmlns:a16="http://schemas.microsoft.com/office/drawing/2014/main" id="{00000000-0008-0000-0300-000065000000}"/>
            </a:ext>
          </a:extLst>
        </xdr:cNvPr>
        <xdr:cNvCxnSpPr/>
      </xdr:nvCxnSpPr>
      <xdr:spPr>
        <a:xfrm flipV="1">
          <a:off x="3752850" y="9672955"/>
          <a:ext cx="762000" cy="9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38752</xdr:rowOff>
    </xdr:from>
    <xdr:ext cx="762000" cy="259045"/>
    <xdr:sp macro="" textlink="">
      <xdr:nvSpPr>
        <xdr:cNvPr id="102" name="財政構造の弾力性該当値テキスト">
          <a:extLst>
            <a:ext uri="{FF2B5EF4-FFF2-40B4-BE49-F238E27FC236}">
              <a16:creationId xmlns:a16="http://schemas.microsoft.com/office/drawing/2014/main" id="{00000000-0008-0000-0300-000066000000}"/>
            </a:ext>
          </a:extLst>
        </xdr:cNvPr>
        <xdr:cNvSpPr txBox="1"/>
      </xdr:nvSpPr>
      <xdr:spPr>
        <a:xfrm>
          <a:off x="4584700" y="959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03" name="楕円 102">
          <a:extLst>
            <a:ext uri="{FF2B5EF4-FFF2-40B4-BE49-F238E27FC236}">
              <a16:creationId xmlns:a16="http://schemas.microsoft.com/office/drawing/2014/main" id="{00000000-0008-0000-0300-000067000000}"/>
            </a:ext>
          </a:extLst>
        </xdr:cNvPr>
        <xdr:cNvSpPr/>
      </xdr:nvSpPr>
      <xdr:spPr>
        <a:xfrm>
          <a:off x="3702050" y="10548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63</xdr:row>
      <xdr:rowOff>33867</xdr:rowOff>
    </xdr:to>
    <xdr:cxnSp macro="">
      <xdr:nvCxnSpPr>
        <xdr:cNvPr id="104" name="直線コネクタ 103">
          <a:extLst>
            <a:ext uri="{FF2B5EF4-FFF2-40B4-BE49-F238E27FC236}">
              <a16:creationId xmlns:a16="http://schemas.microsoft.com/office/drawing/2014/main" id="{00000000-0008-0000-0300-000068000000}"/>
            </a:ext>
          </a:extLst>
        </xdr:cNvPr>
        <xdr:cNvCxnSpPr/>
      </xdr:nvCxnSpPr>
      <xdr:spPr>
        <a:xfrm>
          <a:off x="2940050" y="10083800"/>
          <a:ext cx="812800" cy="5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61</xdr:row>
      <xdr:rowOff>94844</xdr:rowOff>
    </xdr:from>
    <xdr:ext cx="736600" cy="259045"/>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3409950" y="1032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06" name="楕円 105">
          <a:extLst>
            <a:ext uri="{FF2B5EF4-FFF2-40B4-BE49-F238E27FC236}">
              <a16:creationId xmlns:a16="http://schemas.microsoft.com/office/drawing/2014/main" id="{00000000-0008-0000-0300-00006A000000}"/>
            </a:ext>
          </a:extLst>
        </xdr:cNvPr>
        <xdr:cNvSpPr/>
      </xdr:nvSpPr>
      <xdr:spPr>
        <a:xfrm>
          <a:off x="2889250" y="10036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60</xdr:row>
      <xdr:rowOff>25400</xdr:rowOff>
    </xdr:from>
    <xdr:to>
      <xdr:col>15</xdr:col>
      <xdr:colOff>82550</xdr:colOff>
      <xdr:row>62</xdr:row>
      <xdr:rowOff>64558</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flipV="1">
          <a:off x="2127250" y="10083800"/>
          <a:ext cx="812800" cy="37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58</xdr:row>
      <xdr:rowOff>86377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259715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13758</xdr:rowOff>
    </xdr:from>
    <xdr:to>
      <xdr:col>11</xdr:col>
      <xdr:colOff>82550</xdr:colOff>
      <xdr:row>62</xdr:row>
      <xdr:rowOff>115358</xdr:rowOff>
    </xdr:to>
    <xdr:sp macro="" textlink="">
      <xdr:nvSpPr>
        <xdr:cNvPr id="109" name="楕円 108">
          <a:extLst>
            <a:ext uri="{FF2B5EF4-FFF2-40B4-BE49-F238E27FC236}">
              <a16:creationId xmlns:a16="http://schemas.microsoft.com/office/drawing/2014/main" id="{00000000-0008-0000-0300-00006D000000}"/>
            </a:ext>
          </a:extLst>
        </xdr:cNvPr>
        <xdr:cNvSpPr/>
      </xdr:nvSpPr>
      <xdr:spPr>
        <a:xfrm>
          <a:off x="2095500" y="104074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62</xdr:row>
      <xdr:rowOff>64558</xdr:rowOff>
    </xdr:from>
    <xdr:to>
      <xdr:col>11</xdr:col>
      <xdr:colOff>31750</xdr:colOff>
      <xdr:row>66</xdr:row>
      <xdr:rowOff>42333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flipV="1">
          <a:off x="1333500" y="10458238"/>
          <a:ext cx="793750" cy="6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60</xdr:row>
      <xdr:rowOff>125535</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784350" y="1018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12" name="楕円 111">
          <a:extLst>
            <a:ext uri="{FF2B5EF4-FFF2-40B4-BE49-F238E27FC236}">
              <a16:creationId xmlns:a16="http://schemas.microsoft.com/office/drawing/2014/main" id="{00000000-0008-0000-0300-000070000000}"/>
            </a:ext>
          </a:extLst>
        </xdr:cNvPr>
        <xdr:cNvSpPr/>
      </xdr:nvSpPr>
      <xdr:spPr>
        <a:xfrm>
          <a:off x="1282700" y="110595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103310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971550" y="1083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4" name="正方形/長方形 113">
          <a:extLst>
            <a:ext uri="{FF2B5EF4-FFF2-40B4-BE49-F238E27FC236}">
              <a16:creationId xmlns:a16="http://schemas.microsoft.com/office/drawing/2014/main" id="{00000000-0008-0000-0300-000072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886253" y="127381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3927047"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17" name="正方形/長方形 116">
          <a:extLst>
            <a:ext uri="{FF2B5EF4-FFF2-40B4-BE49-F238E27FC236}">
              <a16:creationId xmlns:a16="http://schemas.microsoft.com/office/drawing/2014/main" id="{00000000-0008-0000-0300-000075000000}"/>
            </a:ext>
          </a:extLst>
        </xdr:cNvPr>
        <xdr:cNvSpPr/>
      </xdr:nvSpPr>
      <xdr:spPr>
        <a:xfrm>
          <a:off x="53721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53721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0" name="正方形/長方形 119">
          <a:extLst>
            <a:ext uri="{FF2B5EF4-FFF2-40B4-BE49-F238E27FC236}">
              <a16:creationId xmlns:a16="http://schemas.microsoft.com/office/drawing/2014/main" id="{00000000-0008-0000-0300-000078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・本指標は、人件費の占める割合が高いため、主として人件費の推移の影響を受けるものである。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年度以降、増額給与改定などにより、人件費が増となったことから、人口１人当たり人件費・物件費等決算額も増加を続けている。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38" name="人件費・物件費等の状況グラフ枠">
          <a:extLst>
            <a:ext uri="{FF2B5EF4-FFF2-40B4-BE49-F238E27FC236}">
              <a16:creationId xmlns:a16="http://schemas.microsoft.com/office/drawing/2014/main" id="{00000000-0008-0000-0300-00008A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47329</xdr:rowOff>
    </xdr:from>
    <xdr:to>
      <xdr:col>23</xdr:col>
      <xdr:colOff>184150</xdr:colOff>
      <xdr:row>88</xdr:row>
      <xdr:rowOff>148929</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464050" y="147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87</xdr:row>
      <xdr:rowOff>40946</xdr:rowOff>
    </xdr:from>
    <xdr:to>
      <xdr:col>23</xdr:col>
      <xdr:colOff>133350</xdr:colOff>
      <xdr:row>88</xdr:row>
      <xdr:rowOff>98129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3752850" y="14625626"/>
          <a:ext cx="762000" cy="2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114656</xdr:rowOff>
    </xdr:from>
    <xdr:ext cx="762000" cy="259045"/>
    <xdr:sp macro="" textlink="">
      <xdr:nvSpPr>
        <xdr:cNvPr id="146" name="人件費・物件費等の状況該当値テキスト">
          <a:extLst>
            <a:ext uri="{FF2B5EF4-FFF2-40B4-BE49-F238E27FC236}">
              <a16:creationId xmlns:a16="http://schemas.microsoft.com/office/drawing/2014/main" id="{00000000-0008-0000-0300-000092000000}"/>
            </a:ext>
          </a:extLst>
        </xdr:cNvPr>
        <xdr:cNvSpPr txBox="1"/>
      </xdr:nvSpPr>
      <xdr:spPr>
        <a:xfrm>
          <a:off x="4584700" y="1469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161596</xdr:rowOff>
    </xdr:from>
    <xdr:to>
      <xdr:col>19</xdr:col>
      <xdr:colOff>184150</xdr:colOff>
      <xdr:row>87</xdr:row>
      <xdr:rowOff>91746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702050" y="14578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121433</xdr:rowOff>
    </xdr:from>
    <xdr:to>
      <xdr:col>19</xdr:col>
      <xdr:colOff>133350</xdr:colOff>
      <xdr:row>87</xdr:row>
      <xdr:rowOff>40946</xdr:rowOff>
    </xdr:to>
    <xdr:cxnSp macro="">
      <xdr:nvCxnSpPr>
        <xdr:cNvPr id="148" name="直線コネクタ 147">
          <a:extLst>
            <a:ext uri="{FF2B5EF4-FFF2-40B4-BE49-F238E27FC236}">
              <a16:creationId xmlns:a16="http://schemas.microsoft.com/office/drawing/2014/main" id="{00000000-0008-0000-0300-000094000000}"/>
            </a:ext>
          </a:extLst>
        </xdr:cNvPr>
        <xdr:cNvCxnSpPr/>
      </xdr:nvCxnSpPr>
      <xdr:spPr>
        <a:xfrm>
          <a:off x="2940050" y="14370833"/>
          <a:ext cx="812800" cy="25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85</xdr:row>
      <xdr:rowOff>101923</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409950" y="1435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70633</xdr:rowOff>
    </xdr:from>
    <xdr:to>
      <xdr:col>15</xdr:col>
      <xdr:colOff>133350</xdr:colOff>
      <xdr:row>86</xdr:row>
      <xdr:rowOff>783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889250" y="14320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83</xdr:row>
      <xdr:rowOff>73427</xdr:rowOff>
    </xdr:from>
    <xdr:to>
      <xdr:col>15</xdr:col>
      <xdr:colOff>82550</xdr:colOff>
      <xdr:row>85</xdr:row>
      <xdr:rowOff>121433</xdr:rowOff>
    </xdr:to>
    <xdr:cxnSp macro="">
      <xdr:nvCxnSpPr>
        <xdr:cNvPr id="151" name="直線コネクタ 150">
          <a:extLst>
            <a:ext uri="{FF2B5EF4-FFF2-40B4-BE49-F238E27FC236}">
              <a16:creationId xmlns:a16="http://schemas.microsoft.com/office/drawing/2014/main" id="{00000000-0008-0000-0300-000097000000}"/>
            </a:ext>
          </a:extLst>
        </xdr:cNvPr>
        <xdr:cNvCxnSpPr/>
      </xdr:nvCxnSpPr>
      <xdr:spPr>
        <a:xfrm>
          <a:off x="2127250" y="13987547"/>
          <a:ext cx="8128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84</xdr:row>
      <xdr:rowOff>10960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97150" y="140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22627</xdr:rowOff>
    </xdr:from>
    <xdr:to>
      <xdr:col>11</xdr:col>
      <xdr:colOff>82550</xdr:colOff>
      <xdr:row>83</xdr:row>
      <xdr:rowOff>124227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95500" y="139367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81</xdr:row>
      <xdr:rowOff>110882</xdr:rowOff>
    </xdr:from>
    <xdr:to>
      <xdr:col>11</xdr:col>
      <xdr:colOff>31750</xdr:colOff>
      <xdr:row>83</xdr:row>
      <xdr:rowOff>73427</xdr:rowOff>
    </xdr:to>
    <xdr:cxnSp macro="">
      <xdr:nvCxnSpPr>
        <xdr:cNvPr id="154" name="直線コネクタ 153">
          <a:extLst>
            <a:ext uri="{FF2B5EF4-FFF2-40B4-BE49-F238E27FC236}">
              <a16:creationId xmlns:a16="http://schemas.microsoft.com/office/drawing/2014/main" id="{00000000-0008-0000-0300-00009A000000}"/>
            </a:ext>
          </a:extLst>
        </xdr:cNvPr>
        <xdr:cNvCxnSpPr/>
      </xdr:nvCxnSpPr>
      <xdr:spPr>
        <a:xfrm>
          <a:off x="1333500" y="13689722"/>
          <a:ext cx="793750" cy="29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81</xdr:row>
      <xdr:rowOff>134404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84350" y="1371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60082</xdr:rowOff>
    </xdr:from>
    <xdr:to>
      <xdr:col>7</xdr:col>
      <xdr:colOff>31750</xdr:colOff>
      <xdr:row>81</xdr:row>
      <xdr:rowOff>161682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82700" y="13638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1550" y="1341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2571597" y="127381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4180955"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163512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163512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国と都との給料表改定率の相違（国：</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％、都：改定なし）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により、ラスパイレス指数は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都職員の給与は、毎年、人事委員会が民間企業の給与の実態を調査して行う勧告に基づき、都議会の審議を経て条例により決定されており、都内の民間企業の給与水準を適正に反映する仕組みとなっている。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なお、都内民間企業の賃金水準は、厚生労働省の平成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年賃金構造基本統計調査によれば、全国を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とした場合、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となっており、都道府県で最も高い水準になっている。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都においては、引き続き、人事委員会勧告に基づき、適正な給与水準を保っていく。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1" name="給与水準   （国との比較）グラフ枠">
          <a:extLst>
            <a:ext uri="{FF2B5EF4-FFF2-40B4-BE49-F238E27FC236}">
              <a16:creationId xmlns:a16="http://schemas.microsoft.com/office/drawing/2014/main" id="{00000000-0008-0000-0300-0000B5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187" name="楕円 186">
          <a:extLst>
            <a:ext uri="{FF2B5EF4-FFF2-40B4-BE49-F238E27FC236}">
              <a16:creationId xmlns:a16="http://schemas.microsoft.com/office/drawing/2014/main" id="{00000000-0008-0000-0300-0000BB000000}"/>
            </a:ext>
          </a:extLst>
        </xdr:cNvPr>
        <xdr:cNvSpPr/>
      </xdr:nvSpPr>
      <xdr:spPr>
        <a:xfrm>
          <a:off x="15427960" y="141001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84</xdr:row>
      <xdr:rowOff>69145</xdr:rowOff>
    </xdr:from>
    <xdr:to>
      <xdr:col>81</xdr:col>
      <xdr:colOff>44450</xdr:colOff>
      <xdr:row>87</xdr:row>
      <xdr:rowOff>91016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14712950" y="14150905"/>
          <a:ext cx="762000" cy="5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189" name="給与水準   （国との比較）該当値テキスト">
          <a:extLst>
            <a:ext uri="{FF2B5EF4-FFF2-40B4-BE49-F238E27FC236}">
              <a16:creationId xmlns:a16="http://schemas.microsoft.com/office/drawing/2014/main" id="{00000000-0008-0000-0300-0000BD000000}"/>
            </a:ext>
          </a:extLst>
        </xdr:cNvPr>
        <xdr:cNvSpPr txBox="1"/>
      </xdr:nvSpPr>
      <xdr:spPr>
        <a:xfrm>
          <a:off x="15563850" y="1407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190" name="楕円 189">
          <a:extLst>
            <a:ext uri="{FF2B5EF4-FFF2-40B4-BE49-F238E27FC236}">
              <a16:creationId xmlns:a16="http://schemas.microsoft.com/office/drawing/2014/main" id="{00000000-0008-0000-0300-0000BE000000}"/>
            </a:ext>
          </a:extLst>
        </xdr:cNvPr>
        <xdr:cNvSpPr/>
      </xdr:nvSpPr>
      <xdr:spPr>
        <a:xfrm>
          <a:off x="14665960" y="146248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89</xdr:row>
      <xdr:rowOff>16228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13903960" y="14675696"/>
          <a:ext cx="808990" cy="26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85</xdr:row>
      <xdr:rowOff>151993</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14370050" y="1440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193" name="楕円 192">
          <a:extLst>
            <a:ext uri="{FF2B5EF4-FFF2-40B4-BE49-F238E27FC236}">
              <a16:creationId xmlns:a16="http://schemas.microsoft.com/office/drawing/2014/main" id="{00000000-0008-0000-0300-0000C1000000}"/>
            </a:ext>
          </a:extLst>
        </xdr:cNvPr>
        <xdr:cNvSpPr/>
      </xdr:nvSpPr>
      <xdr:spPr>
        <a:xfrm>
          <a:off x="13868400" y="1488919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89</xdr:row>
      <xdr:rowOff>16228</xdr:rowOff>
    </xdr:from>
    <xdr:to>
      <xdr:col>72</xdr:col>
      <xdr:colOff>203200</xdr:colOff>
      <xdr:row>89</xdr:row>
      <xdr:rowOff>16228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13106400" y="1493618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87</xdr:row>
      <xdr:rowOff>77205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13557250" y="1466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196" name="楕円 195">
          <a:extLst>
            <a:ext uri="{FF2B5EF4-FFF2-40B4-BE49-F238E27FC236}">
              <a16:creationId xmlns:a16="http://schemas.microsoft.com/office/drawing/2014/main" id="{00000000-0008-0000-0300-0000C4000000}"/>
            </a:ext>
          </a:extLst>
        </xdr:cNvPr>
        <xdr:cNvSpPr/>
      </xdr:nvSpPr>
      <xdr:spPr>
        <a:xfrm>
          <a:off x="13055600" y="1488919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80</xdr:row>
      <xdr:rowOff>84666</xdr:rowOff>
    </xdr:from>
    <xdr:to>
      <xdr:col>68</xdr:col>
      <xdr:colOff>152400</xdr:colOff>
      <xdr:row>89</xdr:row>
      <xdr:rowOff>16228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2293600" y="13495866"/>
          <a:ext cx="812800" cy="14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87</xdr:row>
      <xdr:rowOff>77205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2763500" y="1466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199" name="楕円 198">
          <a:extLst>
            <a:ext uri="{FF2B5EF4-FFF2-40B4-BE49-F238E27FC236}">
              <a16:creationId xmlns:a16="http://schemas.microsoft.com/office/drawing/2014/main" id="{00000000-0008-0000-0300-0000C7000000}"/>
            </a:ext>
          </a:extLst>
        </xdr:cNvPr>
        <xdr:cNvSpPr/>
      </xdr:nvSpPr>
      <xdr:spPr>
        <a:xfrm>
          <a:off x="12242800" y="134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1950700" y="1322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1" name="正方形/長方形 200">
          <a:extLst>
            <a:ext uri="{FF2B5EF4-FFF2-40B4-BE49-F238E27FC236}">
              <a16:creationId xmlns:a16="http://schemas.microsoft.com/office/drawing/2014/main" id="{00000000-0008-0000-0300-0000C900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2307813" y="901192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4444737"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4" name="正方形/長方形 203">
          <a:extLst>
            <a:ext uri="{FF2B5EF4-FFF2-40B4-BE49-F238E27FC236}">
              <a16:creationId xmlns:a16="http://schemas.microsoft.com/office/drawing/2014/main" id="{00000000-0008-0000-0300-0000CC000000}"/>
            </a:ext>
          </a:extLst>
        </xdr:cNvPr>
        <xdr:cNvSpPr/>
      </xdr:nvSpPr>
      <xdr:spPr>
        <a:xfrm>
          <a:off x="163512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63512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06" name="正方形/長方形 205">
          <a:extLst>
            <a:ext uri="{FF2B5EF4-FFF2-40B4-BE49-F238E27FC236}">
              <a16:creationId xmlns:a16="http://schemas.microsoft.com/office/drawing/2014/main" id="{00000000-0008-0000-0300-0000CE00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07" name="正方形/長方形 206">
          <a:extLst>
            <a:ext uri="{FF2B5EF4-FFF2-40B4-BE49-F238E27FC236}">
              <a16:creationId xmlns:a16="http://schemas.microsoft.com/office/drawing/2014/main" id="{00000000-0008-0000-0300-0000CF00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08" name="正方形/長方形 207">
          <a:extLst>
            <a:ext uri="{FF2B5EF4-FFF2-40B4-BE49-F238E27FC236}">
              <a16:creationId xmlns:a16="http://schemas.microsoft.com/office/drawing/2014/main" id="{00000000-0008-0000-0300-0000D000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万人当たり職員数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1,103.86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151,678×100,000/13,740,732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にかけて、執行体制の抜本的な見直しを行う一方で、都政の重要課題の解決に向けて必要な体制・人員を措置するとともに、都民サービスに直結する学校職員の増員等により、全任命権者（都全体）で職員数は増加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引き続き徹底した内部努力を行い、限られた人材を有効に活用しながら、新しい時代に対応した少数精鋭による効率的な執行体制の構築に努めていく。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13" name="直線コネクタ 212">
          <a:extLst>
            <a:ext uri="{FF2B5EF4-FFF2-40B4-BE49-F238E27FC236}">
              <a16:creationId xmlns:a16="http://schemas.microsoft.com/office/drawing/2014/main" id="{00000000-0008-0000-0300-0000D500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7" name="定員管理の状況グラフ枠">
          <a:extLst>
            <a:ext uri="{FF2B5EF4-FFF2-40B4-BE49-F238E27FC236}">
              <a16:creationId xmlns:a16="http://schemas.microsoft.com/office/drawing/2014/main" id="{00000000-0008-0000-0300-0000E300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55880</xdr:rowOff>
    </xdr:from>
    <xdr:to>
      <xdr:col>81</xdr:col>
      <xdr:colOff>95250</xdr:colOff>
      <xdr:row>66</xdr:row>
      <xdr:rowOff>157480</xdr:rowOff>
    </xdr:to>
    <xdr:sp macro="" textlink="">
      <xdr:nvSpPr>
        <xdr:cNvPr id="233" name="楕円 232">
          <a:extLst>
            <a:ext uri="{FF2B5EF4-FFF2-40B4-BE49-F238E27FC236}">
              <a16:creationId xmlns:a16="http://schemas.microsoft.com/office/drawing/2014/main" id="{00000000-0008-0000-0300-0000E9000000}"/>
            </a:ext>
          </a:extLst>
        </xdr:cNvPr>
        <xdr:cNvSpPr/>
      </xdr:nvSpPr>
      <xdr:spPr>
        <a:xfrm>
          <a:off x="15427960" y="11120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62</xdr:row>
      <xdr:rowOff>32385</xdr:rowOff>
    </xdr:from>
    <xdr:to>
      <xdr:col>81</xdr:col>
      <xdr:colOff>44450</xdr:colOff>
      <xdr:row>66</xdr:row>
      <xdr:rowOff>106680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4712950" y="10426065"/>
          <a:ext cx="762000" cy="7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123207</xdr:rowOff>
    </xdr:from>
    <xdr:ext cx="762000" cy="259045"/>
    <xdr:sp macro="" textlink="">
      <xdr:nvSpPr>
        <xdr:cNvPr id="235" name="定員管理の状況該当値テキスト">
          <a:extLst>
            <a:ext uri="{FF2B5EF4-FFF2-40B4-BE49-F238E27FC236}">
              <a16:creationId xmlns:a16="http://schemas.microsoft.com/office/drawing/2014/main" id="{00000000-0008-0000-0300-0000EB000000}"/>
            </a:ext>
          </a:extLst>
        </xdr:cNvPr>
        <xdr:cNvSpPr txBox="1"/>
      </xdr:nvSpPr>
      <xdr:spPr>
        <a:xfrm>
          <a:off x="1556385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236" name="楕円 235">
          <a:extLst>
            <a:ext uri="{FF2B5EF4-FFF2-40B4-BE49-F238E27FC236}">
              <a16:creationId xmlns:a16="http://schemas.microsoft.com/office/drawing/2014/main" id="{00000000-0008-0000-0300-0000EC000000}"/>
            </a:ext>
          </a:extLst>
        </xdr:cNvPr>
        <xdr:cNvSpPr/>
      </xdr:nvSpPr>
      <xdr:spPr>
        <a:xfrm>
          <a:off x="14665960" y="103790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159748</xdr:rowOff>
    </xdr:from>
    <xdr:to>
      <xdr:col>77</xdr:col>
      <xdr:colOff>44450</xdr:colOff>
      <xdr:row>62</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3903960" y="9882868"/>
          <a:ext cx="808990" cy="54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60</xdr:row>
      <xdr:rowOff>93362</xdr:rowOff>
    </xdr:from>
    <xdr:ext cx="7366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4370050" y="1015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108948</xdr:rowOff>
    </xdr:from>
    <xdr:to>
      <xdr:col>73</xdr:col>
      <xdr:colOff>44450</xdr:colOff>
      <xdr:row>59</xdr:row>
      <xdr:rowOff>39098</xdr:rowOff>
    </xdr:to>
    <xdr:sp macro="" textlink="">
      <xdr:nvSpPr>
        <xdr:cNvPr id="239" name="楕円 238">
          <a:extLst>
            <a:ext uri="{FF2B5EF4-FFF2-40B4-BE49-F238E27FC236}">
              <a16:creationId xmlns:a16="http://schemas.microsoft.com/office/drawing/2014/main" id="{00000000-0008-0000-0300-0000EF000000}"/>
            </a:ext>
          </a:extLst>
        </xdr:cNvPr>
        <xdr:cNvSpPr/>
      </xdr:nvSpPr>
      <xdr:spPr>
        <a:xfrm>
          <a:off x="13868400" y="983206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58</xdr:row>
      <xdr:rowOff>159748</xdr:rowOff>
    </xdr:from>
    <xdr:to>
      <xdr:col>72</xdr:col>
      <xdr:colOff>203200</xdr:colOff>
      <xdr:row>59</xdr:row>
      <xdr:rowOff>133078</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3106400" y="9882868"/>
          <a:ext cx="79756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57</xdr:row>
      <xdr:rowOff>49275</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3557250" y="960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82278</xdr:rowOff>
    </xdr:from>
    <xdr:to>
      <xdr:col>68</xdr:col>
      <xdr:colOff>203200</xdr:colOff>
      <xdr:row>60</xdr:row>
      <xdr:rowOff>12428</xdr:rowOff>
    </xdr:to>
    <xdr:sp macro="" textlink="">
      <xdr:nvSpPr>
        <xdr:cNvPr id="242" name="楕円 241">
          <a:extLst>
            <a:ext uri="{FF2B5EF4-FFF2-40B4-BE49-F238E27FC236}">
              <a16:creationId xmlns:a16="http://schemas.microsoft.com/office/drawing/2014/main" id="{00000000-0008-0000-0300-0000F2000000}"/>
            </a:ext>
          </a:extLst>
        </xdr:cNvPr>
        <xdr:cNvSpPr/>
      </xdr:nvSpPr>
      <xdr:spPr>
        <a:xfrm>
          <a:off x="13055600" y="997303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59</xdr:row>
      <xdr:rowOff>133078</xdr:rowOff>
    </xdr:from>
    <xdr:to>
      <xdr:col>68</xdr:col>
      <xdr:colOff>152400</xdr:colOff>
      <xdr:row>61</xdr:row>
      <xdr:rowOff>43543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2293600" y="10023838"/>
          <a:ext cx="8128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58</xdr:row>
      <xdr:rowOff>22605</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763500" y="97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245" name="楕円 244">
          <a:extLst>
            <a:ext uri="{FF2B5EF4-FFF2-40B4-BE49-F238E27FC236}">
              <a16:creationId xmlns:a16="http://schemas.microsoft.com/office/drawing/2014/main" id="{00000000-0008-0000-0300-0000F5000000}"/>
            </a:ext>
          </a:extLst>
        </xdr:cNvPr>
        <xdr:cNvSpPr/>
      </xdr:nvSpPr>
      <xdr:spPr>
        <a:xfrm>
          <a:off x="12242800" y="10222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104520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950700" y="999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7" name="正方形/長方形 246">
          <a:extLst>
            <a:ext uri="{FF2B5EF4-FFF2-40B4-BE49-F238E27FC236}">
              <a16:creationId xmlns:a16="http://schemas.microsoft.com/office/drawing/2014/main" id="{00000000-0008-0000-0300-0000F700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576624" y="52857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4156876"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50" name="正方形/長方形 249">
          <a:extLst>
            <a:ext uri="{FF2B5EF4-FFF2-40B4-BE49-F238E27FC236}">
              <a16:creationId xmlns:a16="http://schemas.microsoft.com/office/drawing/2014/main" id="{00000000-0008-0000-0300-0000FA000000}"/>
            </a:ext>
          </a:extLst>
        </xdr:cNvPr>
        <xdr:cNvSpPr/>
      </xdr:nvSpPr>
      <xdr:spPr>
        <a:xfrm>
          <a:off x="163512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51" name="正方形/長方形 250">
          <a:extLst>
            <a:ext uri="{FF2B5EF4-FFF2-40B4-BE49-F238E27FC236}">
              <a16:creationId xmlns:a16="http://schemas.microsoft.com/office/drawing/2014/main" id="{00000000-0008-0000-0300-0000FB000000}"/>
            </a:ext>
          </a:extLst>
        </xdr:cNvPr>
        <xdr:cNvSpPr/>
      </xdr:nvSpPr>
      <xdr:spPr>
        <a:xfrm>
          <a:off x="163512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2" name="正方形/長方形 251">
          <a:extLst>
            <a:ext uri="{FF2B5EF4-FFF2-40B4-BE49-F238E27FC236}">
              <a16:creationId xmlns:a16="http://schemas.microsoft.com/office/drawing/2014/main" id="{00000000-0008-0000-0300-0000FC00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3" name="正方形/長方形 252">
          <a:extLst>
            <a:ext uri="{FF2B5EF4-FFF2-40B4-BE49-F238E27FC236}">
              <a16:creationId xmlns:a16="http://schemas.microsoft.com/office/drawing/2014/main" id="{00000000-0008-0000-0300-0000FD00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4" name="正方形/長方形 253">
          <a:extLst>
            <a:ext uri="{FF2B5EF4-FFF2-40B4-BE49-F238E27FC236}">
              <a16:creationId xmlns:a16="http://schemas.microsoft.com/office/drawing/2014/main" id="{00000000-0008-0000-0300-0000FE00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単年度の実質公債費比率の過去３か年の平均値を表している。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・元利償還金等があたる比率算定上の分子は、平成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年度まで増加も、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年度より減少に転じている。一方、標準財政規模があたる分母は、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年度まで増加が続いている。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・その結果、単年度の実質公債費比率は、平成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年度まで上昇も、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年度より下降に転じている。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年度においては、単年度の実質公債費比率が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ポイント改善し、３か年平均でも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73" name="公債費負担の状況グラフ枠">
          <a:extLst>
            <a:ext uri="{FF2B5EF4-FFF2-40B4-BE49-F238E27FC236}">
              <a16:creationId xmlns:a16="http://schemas.microsoft.com/office/drawing/2014/main" id="{00000000-0008-0000-0300-000011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79828</xdr:rowOff>
    </xdr:from>
    <xdr:to>
      <xdr:col>81</xdr:col>
      <xdr:colOff>95250</xdr:colOff>
      <xdr:row>45</xdr:row>
      <xdr:rowOff>9978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27960" y="74559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44</xdr:row>
      <xdr:rowOff>130628</xdr:rowOff>
    </xdr:from>
    <xdr:to>
      <xdr:col>81</xdr:col>
      <xdr:colOff>44450</xdr:colOff>
      <xdr:row>45</xdr:row>
      <xdr:rowOff>131535</xdr:rowOff>
    </xdr:to>
    <xdr:cxnSp macro="">
      <xdr:nvCxnSpPr>
        <xdr:cNvPr id="280" name="直線コネクタ 279">
          <a:extLst>
            <a:ext uri="{FF2B5EF4-FFF2-40B4-BE49-F238E27FC236}">
              <a16:creationId xmlns:a16="http://schemas.microsoft.com/office/drawing/2014/main" id="{00000000-0008-0000-0300-000018010000}"/>
            </a:ext>
          </a:extLst>
        </xdr:cNvPr>
        <xdr:cNvCxnSpPr/>
      </xdr:nvCxnSpPr>
      <xdr:spPr>
        <a:xfrm flipV="1">
          <a:off x="14712950" y="7506788"/>
          <a:ext cx="76200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51905</xdr:rowOff>
    </xdr:from>
    <xdr:ext cx="762000" cy="259045"/>
    <xdr:sp macro="" textlink="">
      <xdr:nvSpPr>
        <xdr:cNvPr id="281" name="公債費負担の状況該当値テキスト">
          <a:extLst>
            <a:ext uri="{FF2B5EF4-FFF2-40B4-BE49-F238E27FC236}">
              <a16:creationId xmlns:a16="http://schemas.microsoft.com/office/drawing/2014/main" id="{00000000-0008-0000-0300-000019010000}"/>
            </a:ext>
          </a:extLst>
        </xdr:cNvPr>
        <xdr:cNvSpPr txBox="1"/>
      </xdr:nvSpPr>
      <xdr:spPr>
        <a:xfrm>
          <a:off x="15563850" y="74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80735</xdr:rowOff>
    </xdr:from>
    <xdr:to>
      <xdr:col>77</xdr:col>
      <xdr:colOff>95250</xdr:colOff>
      <xdr:row>46</xdr:row>
      <xdr:rowOff>10885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76245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130628</xdr:rowOff>
    </xdr:from>
    <xdr:to>
      <xdr:col>77</xdr:col>
      <xdr:colOff>44450</xdr:colOff>
      <xdr:row>45</xdr:row>
      <xdr:rowOff>131535</xdr:rowOff>
    </xdr:to>
    <xdr:cxnSp macro="">
      <xdr:nvCxnSpPr>
        <xdr:cNvPr id="283" name="直線コネクタ 282">
          <a:extLst>
            <a:ext uri="{FF2B5EF4-FFF2-40B4-BE49-F238E27FC236}">
              <a16:creationId xmlns:a16="http://schemas.microsoft.com/office/drawing/2014/main" id="{00000000-0008-0000-0300-00001B010000}"/>
            </a:ext>
          </a:extLst>
        </xdr:cNvPr>
        <xdr:cNvCxnSpPr/>
      </xdr:nvCxnSpPr>
      <xdr:spPr>
        <a:xfrm>
          <a:off x="13903960" y="7506788"/>
          <a:ext cx="80899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44</xdr:row>
      <xdr:rowOff>21062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70050" y="739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79828</xdr:rowOff>
    </xdr:from>
    <xdr:to>
      <xdr:col>73</xdr:col>
      <xdr:colOff>44450</xdr:colOff>
      <xdr:row>45</xdr:row>
      <xdr:rowOff>9978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868400" y="745598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42</xdr:row>
      <xdr:rowOff>128815</xdr:rowOff>
    </xdr:from>
    <xdr:to>
      <xdr:col>72</xdr:col>
      <xdr:colOff>203200</xdr:colOff>
      <xdr:row>44</xdr:row>
      <xdr:rowOff>130628</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3106400" y="7169695"/>
          <a:ext cx="797560" cy="33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43</xdr:row>
      <xdr:rowOff>20155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557250" y="722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055600" y="711889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36</xdr:row>
      <xdr:rowOff>123372</xdr:rowOff>
    </xdr:from>
    <xdr:to>
      <xdr:col>68</xdr:col>
      <xdr:colOff>152400</xdr:colOff>
      <xdr:row>42</xdr:row>
      <xdr:rowOff>128815</xdr:rowOff>
    </xdr:to>
    <xdr:cxnSp macro="">
      <xdr:nvCxnSpPr>
        <xdr:cNvPr id="289" name="直線コネクタ 288">
          <a:extLst>
            <a:ext uri="{FF2B5EF4-FFF2-40B4-BE49-F238E27FC236}">
              <a16:creationId xmlns:a16="http://schemas.microsoft.com/office/drawing/2014/main" id="{00000000-0008-0000-0300-000021010000}"/>
            </a:ext>
          </a:extLst>
        </xdr:cNvPr>
        <xdr:cNvCxnSpPr/>
      </xdr:nvCxnSpPr>
      <xdr:spPr>
        <a:xfrm>
          <a:off x="12293600" y="6158412"/>
          <a:ext cx="812800" cy="10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41</xdr:row>
      <xdr:rowOff>18342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63500" y="68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72572</xdr:rowOff>
    </xdr:from>
    <xdr:to>
      <xdr:col>64</xdr:col>
      <xdr:colOff>152400</xdr:colOff>
      <xdr:row>37</xdr:row>
      <xdr:rowOff>2722</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2242800" y="6107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12899</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1950700" y="588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659980" y="15595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4092570" y="150876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3512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3512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充当可能財源等は年度によって増減しているものの、将来負担額は減少を続けており、平成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年度まで比率の改善が続いている。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年度においては、将来負担額は減少したものの、充当可能財源等も大幅に減少したことから、比率算定上の分子が大幅に増加している。</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そのため、比率は</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ポイント上昇している。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979150" y="178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17" name="将来負担の状況グラフ枠">
          <a:extLst>
            <a:ext uri="{FF2B5EF4-FFF2-40B4-BE49-F238E27FC236}">
              <a16:creationId xmlns:a16="http://schemas.microsoft.com/office/drawing/2014/main" id="{00000000-0008-0000-0300-00003D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87418</xdr:rowOff>
    </xdr:from>
    <xdr:to>
      <xdr:col>81</xdr:col>
      <xdr:colOff>95250</xdr:colOff>
      <xdr:row>17</xdr:row>
      <xdr:rowOff>17568</xdr:rowOff>
    </xdr:to>
    <xdr:sp macro="" textlink="">
      <xdr:nvSpPr>
        <xdr:cNvPr id="323" name="楕円 322">
          <a:extLst>
            <a:ext uri="{FF2B5EF4-FFF2-40B4-BE49-F238E27FC236}">
              <a16:creationId xmlns:a16="http://schemas.microsoft.com/office/drawing/2014/main" id="{00000000-0008-0000-0300-000043010000}"/>
            </a:ext>
          </a:extLst>
        </xdr:cNvPr>
        <xdr:cNvSpPr/>
      </xdr:nvSpPr>
      <xdr:spPr>
        <a:xfrm>
          <a:off x="15427960" y="27696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14</xdr:row>
      <xdr:rowOff>70908</xdr:rowOff>
    </xdr:from>
    <xdr:to>
      <xdr:col>81</xdr:col>
      <xdr:colOff>44450</xdr:colOff>
      <xdr:row>16</xdr:row>
      <xdr:rowOff>138218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2417868"/>
          <a:ext cx="762000"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59495</xdr:rowOff>
    </xdr:from>
    <xdr:ext cx="762000" cy="259045"/>
    <xdr:sp macro="" textlink="">
      <xdr:nvSpPr>
        <xdr:cNvPr id="325" name="将来負担の状況該当値テキスト">
          <a:extLst>
            <a:ext uri="{FF2B5EF4-FFF2-40B4-BE49-F238E27FC236}">
              <a16:creationId xmlns:a16="http://schemas.microsoft.com/office/drawing/2014/main" id="{00000000-0008-0000-0300-000045010000}"/>
            </a:ext>
          </a:extLst>
        </xdr:cNvPr>
        <xdr:cNvSpPr txBox="1"/>
      </xdr:nvSpPr>
      <xdr:spPr>
        <a:xfrm>
          <a:off x="15563850" y="274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20108</xdr:rowOff>
    </xdr:from>
    <xdr:to>
      <xdr:col>77</xdr:col>
      <xdr:colOff>95250</xdr:colOff>
      <xdr:row>14</xdr:row>
      <xdr:rowOff>121708</xdr:rowOff>
    </xdr:to>
    <xdr:sp macro="" textlink="">
      <xdr:nvSpPr>
        <xdr:cNvPr id="326" name="楕円 325">
          <a:extLst>
            <a:ext uri="{FF2B5EF4-FFF2-40B4-BE49-F238E27FC236}">
              <a16:creationId xmlns:a16="http://schemas.microsoft.com/office/drawing/2014/main" id="{00000000-0008-0000-0300-000046010000}"/>
            </a:ext>
          </a:extLst>
        </xdr:cNvPr>
        <xdr:cNvSpPr/>
      </xdr:nvSpPr>
      <xdr:spPr>
        <a:xfrm>
          <a:off x="14665960" y="23670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70908</xdr:rowOff>
    </xdr:from>
    <xdr:to>
      <xdr:col>77</xdr:col>
      <xdr:colOff>44450</xdr:colOff>
      <xdr:row>16</xdr:row>
      <xdr:rowOff>21590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2417868"/>
          <a:ext cx="808990" cy="28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12</xdr:row>
      <xdr:rowOff>131885</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370050" y="214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3868400" y="26568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21590</xdr:rowOff>
    </xdr:from>
    <xdr:to>
      <xdr:col>72</xdr:col>
      <xdr:colOff>203200</xdr:colOff>
      <xdr:row>19</xdr:row>
      <xdr:rowOff>1905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106400" y="2703830"/>
          <a:ext cx="797560" cy="4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14</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55725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122555</xdr:rowOff>
    </xdr:from>
    <xdr:to>
      <xdr:col>68</xdr:col>
      <xdr:colOff>203200</xdr:colOff>
      <xdr:row>19</xdr:row>
      <xdr:rowOff>52705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3055600" y="314007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19</xdr:row>
      <xdr:rowOff>1905</xdr:rowOff>
    </xdr:from>
    <xdr:to>
      <xdr:col>68</xdr:col>
      <xdr:colOff>152400</xdr:colOff>
      <xdr:row>23</xdr:row>
      <xdr:rowOff>23918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3187065"/>
          <a:ext cx="812800" cy="6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17</xdr:row>
      <xdr:rowOff>62882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763500" y="29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144568</xdr:rowOff>
    </xdr:from>
    <xdr:to>
      <xdr:col>64</xdr:col>
      <xdr:colOff>152400</xdr:colOff>
      <xdr:row>23</xdr:row>
      <xdr:rowOff>74718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2242800" y="3832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84895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950700" y="360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3695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956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9759315" y="16675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9794240" y="16167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47065" y="34163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47065" y="366649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852170" y="3707130"/>
          <a:ext cx="835533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47065" y="391287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47065" y="416306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2984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3828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・比率算定上の分母にあたる歳入は、平成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年度以降、都税収入の増などにより概ね増加しており、比率の改善に寄与している。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年度においては、増額給与改定や東京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大会開催準備等に伴う職員数の増などにより人件費は増加したが、歳入の増により、比率は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25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35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590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01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48" name="人件費グラフ枠">
          <a:extLst>
            <a:ext uri="{FF2B5EF4-FFF2-40B4-BE49-F238E27FC236}">
              <a16:creationId xmlns:a16="http://schemas.microsoft.com/office/drawing/2014/main" id="{00000000-0008-0000-0400-000030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144780</xdr:rowOff>
    </xdr:from>
    <xdr:to>
      <xdr:col>24</xdr:col>
      <xdr:colOff>76200</xdr:colOff>
      <xdr:row>33</xdr:row>
      <xdr:rowOff>74930</xdr:rowOff>
    </xdr:to>
    <xdr:sp macro="" textlink="">
      <xdr:nvSpPr>
        <xdr:cNvPr id="54" name="楕円 53">
          <a:extLst>
            <a:ext uri="{FF2B5EF4-FFF2-40B4-BE49-F238E27FC236}">
              <a16:creationId xmlns:a16="http://schemas.microsoft.com/office/drawing/2014/main" id="{00000000-0008-0000-0400-000036000000}"/>
            </a:ext>
          </a:extLst>
        </xdr:cNvPr>
        <xdr:cNvSpPr/>
      </xdr:nvSpPr>
      <xdr:spPr>
        <a:xfrm>
          <a:off x="4380865" y="55092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33</xdr:row>
      <xdr:rowOff>24130</xdr:rowOff>
    </xdr:from>
    <xdr:to>
      <xdr:col>24</xdr:col>
      <xdr:colOff>25400</xdr:colOff>
      <xdr:row>35</xdr:row>
      <xdr:rowOff>138430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flipV="1">
          <a:off x="3654425" y="5556250"/>
          <a:ext cx="760095"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116857</xdr:rowOff>
    </xdr:from>
    <xdr:ext cx="762000" cy="259045"/>
    <xdr:sp macro="" textlink="">
      <xdr:nvSpPr>
        <xdr:cNvPr id="56" name="人件費該当値テキスト">
          <a:extLst>
            <a:ext uri="{FF2B5EF4-FFF2-40B4-BE49-F238E27FC236}">
              <a16:creationId xmlns:a16="http://schemas.microsoft.com/office/drawing/2014/main" id="{00000000-0008-0000-0400-000038000000}"/>
            </a:ext>
          </a:extLst>
        </xdr:cNvPr>
        <xdr:cNvSpPr txBox="1"/>
      </xdr:nvSpPr>
      <xdr:spPr>
        <a:xfrm>
          <a:off x="4503420" y="548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57" name="楕円 56">
          <a:extLst>
            <a:ext uri="{FF2B5EF4-FFF2-40B4-BE49-F238E27FC236}">
              <a16:creationId xmlns:a16="http://schemas.microsoft.com/office/drawing/2014/main" id="{00000000-0008-0000-0400-000039000000}"/>
            </a:ext>
          </a:extLst>
        </xdr:cNvPr>
        <xdr:cNvSpPr/>
      </xdr:nvSpPr>
      <xdr:spPr>
        <a:xfrm>
          <a:off x="3611245" y="59550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138430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2841625" y="5960110"/>
          <a:ext cx="8128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34</xdr:row>
      <xdr:rowOff>27957</xdr:rowOff>
    </xdr:from>
    <xdr:ext cx="7366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329819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60" name="楕円 59">
          <a:extLst>
            <a:ext uri="{FF2B5EF4-FFF2-40B4-BE49-F238E27FC236}">
              <a16:creationId xmlns:a16="http://schemas.microsoft.com/office/drawing/2014/main" id="{00000000-0008-0000-0400-00003C000000}"/>
            </a:ext>
          </a:extLst>
        </xdr:cNvPr>
        <xdr:cNvSpPr/>
      </xdr:nvSpPr>
      <xdr:spPr>
        <a:xfrm>
          <a:off x="2790825"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35</xdr:row>
      <xdr:rowOff>92710</xdr:rowOff>
    </xdr:from>
    <xdr:to>
      <xdr:col>15</xdr:col>
      <xdr:colOff>98425</xdr:colOff>
      <xdr:row>37</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2021205" y="5960110"/>
          <a:ext cx="82042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33</xdr:row>
      <xdr:rowOff>153687</xdr:rowOff>
    </xdr:from>
    <xdr:ext cx="762000" cy="259045"/>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2494915"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63" name="楕円 62">
          <a:extLst>
            <a:ext uri="{FF2B5EF4-FFF2-40B4-BE49-F238E27FC236}">
              <a16:creationId xmlns:a16="http://schemas.microsoft.com/office/drawing/2014/main" id="{00000000-0008-0000-0400-00003F000000}"/>
            </a:ext>
          </a:extLst>
        </xdr:cNvPr>
        <xdr:cNvSpPr/>
      </xdr:nvSpPr>
      <xdr:spPr>
        <a:xfrm>
          <a:off x="1987550" y="6221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37</xdr:row>
      <xdr:rowOff>69850</xdr:rowOff>
    </xdr:from>
    <xdr:to>
      <xdr:col>11</xdr:col>
      <xdr:colOff>9525</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1217930" y="6272530"/>
          <a:ext cx="803275"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35</xdr:row>
      <xdr:rowOff>130827</xdr:rowOff>
    </xdr:from>
    <xdr:ext cx="762000" cy="259045"/>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1674495"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66" name="楕円 65">
          <a:extLst>
            <a:ext uri="{FF2B5EF4-FFF2-40B4-BE49-F238E27FC236}">
              <a16:creationId xmlns:a16="http://schemas.microsoft.com/office/drawing/2014/main" id="{00000000-0008-0000-0400-000042000000}"/>
            </a:ext>
          </a:extLst>
        </xdr:cNvPr>
        <xdr:cNvSpPr/>
      </xdr:nvSpPr>
      <xdr:spPr>
        <a:xfrm>
          <a:off x="116713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119397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87122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5970885" y="1803400"/>
          <a:ext cx="488061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6072485" y="2113280"/>
          <a:ext cx="463423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・物件費は、委託料の増などにより、近年、増加傾向にある。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年度においては、歳入が増加したものの、委託料の増などにより物件費が増加したことにより、比率は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0689590" y="389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068959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0689590" y="300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0689590" y="255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068959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0689590" y="166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88" name="物件費グラフ枠">
          <a:extLst>
            <a:ext uri="{FF2B5EF4-FFF2-40B4-BE49-F238E27FC236}">
              <a16:creationId xmlns:a16="http://schemas.microsoft.com/office/drawing/2014/main" id="{00000000-0008-0000-0400-000058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5053310" y="35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20</xdr:row>
      <xdr:rowOff>12700</xdr:rowOff>
    </xdr:from>
    <xdr:to>
      <xdr:col>82</xdr:col>
      <xdr:colOff>107950</xdr:colOff>
      <xdr:row>21</xdr:row>
      <xdr:rowOff>69850</xdr:rowOff>
    </xdr:to>
    <xdr:cxnSp macro="">
      <xdr:nvCxnSpPr>
        <xdr:cNvPr id="95" name="直線コネクタ 94">
          <a:extLst>
            <a:ext uri="{FF2B5EF4-FFF2-40B4-BE49-F238E27FC236}">
              <a16:creationId xmlns:a16="http://schemas.microsoft.com/office/drawing/2014/main" id="{00000000-0008-0000-0400-00005F000000}"/>
            </a:ext>
          </a:extLst>
        </xdr:cNvPr>
        <xdr:cNvCxnSpPr/>
      </xdr:nvCxnSpPr>
      <xdr:spPr>
        <a:xfrm>
          <a:off x="14334490" y="3365500"/>
          <a:ext cx="7696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96" name="物件費該当値テキスト">
          <a:extLst>
            <a:ext uri="{FF2B5EF4-FFF2-40B4-BE49-F238E27FC236}">
              <a16:creationId xmlns:a16="http://schemas.microsoft.com/office/drawing/2014/main" id="{00000000-0008-0000-0400-000060000000}"/>
            </a:ext>
          </a:extLst>
        </xdr:cNvPr>
        <xdr:cNvSpPr txBox="1"/>
      </xdr:nvSpPr>
      <xdr:spPr>
        <a:xfrm>
          <a:off x="1517777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4283690" y="331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20</xdr:row>
      <xdr:rowOff>12700</xdr:rowOff>
    </xdr:to>
    <xdr:cxnSp macro="">
      <xdr:nvCxnSpPr>
        <xdr:cNvPr id="98" name="直線コネクタ 97">
          <a:extLst>
            <a:ext uri="{FF2B5EF4-FFF2-40B4-BE49-F238E27FC236}">
              <a16:creationId xmlns:a16="http://schemas.microsoft.com/office/drawing/2014/main" id="{00000000-0008-0000-0400-000062000000}"/>
            </a:ext>
          </a:extLst>
        </xdr:cNvPr>
        <xdr:cNvCxnSpPr/>
      </xdr:nvCxnSpPr>
      <xdr:spPr>
        <a:xfrm>
          <a:off x="13531215" y="2919730"/>
          <a:ext cx="803275"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18</xdr:row>
      <xdr:rowOff>73677</xdr:rowOff>
    </xdr:from>
    <xdr:ext cx="736600" cy="259045"/>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3987780" y="3091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00" name="楕円 99">
          <a:extLst>
            <a:ext uri="{FF2B5EF4-FFF2-40B4-BE49-F238E27FC236}">
              <a16:creationId xmlns:a16="http://schemas.microsoft.com/office/drawing/2014/main" id="{00000000-0008-0000-0400-000064000000}"/>
            </a:ext>
          </a:extLst>
        </xdr:cNvPr>
        <xdr:cNvSpPr/>
      </xdr:nvSpPr>
      <xdr:spPr>
        <a:xfrm>
          <a:off x="13480415" y="28689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14</xdr:row>
      <xdr:rowOff>127000</xdr:rowOff>
    </xdr:from>
    <xdr:to>
      <xdr:col>73</xdr:col>
      <xdr:colOff>180975</xdr:colOff>
      <xdr:row>17</xdr:row>
      <xdr:rowOff>69850</xdr:rowOff>
    </xdr:to>
    <xdr:cxnSp macro="">
      <xdr:nvCxnSpPr>
        <xdr:cNvPr id="101" name="直線コネクタ 100">
          <a:extLst>
            <a:ext uri="{FF2B5EF4-FFF2-40B4-BE49-F238E27FC236}">
              <a16:creationId xmlns:a16="http://schemas.microsoft.com/office/drawing/2014/main" id="{00000000-0008-0000-0400-000065000000}"/>
            </a:ext>
          </a:extLst>
        </xdr:cNvPr>
        <xdr:cNvCxnSpPr/>
      </xdr:nvCxnSpPr>
      <xdr:spPr>
        <a:xfrm>
          <a:off x="12710795" y="2473960"/>
          <a:ext cx="82042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15</xdr:row>
      <xdr:rowOff>130827</xdr:rowOff>
    </xdr:from>
    <xdr:ext cx="762000" cy="259045"/>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316736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03" name="楕円 102">
          <a:extLst>
            <a:ext uri="{FF2B5EF4-FFF2-40B4-BE49-F238E27FC236}">
              <a16:creationId xmlns:a16="http://schemas.microsoft.com/office/drawing/2014/main" id="{00000000-0008-0000-0400-000067000000}"/>
            </a:ext>
          </a:extLst>
        </xdr:cNvPr>
        <xdr:cNvSpPr/>
      </xdr:nvSpPr>
      <xdr:spPr>
        <a:xfrm>
          <a:off x="12659995" y="2423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14</xdr:row>
      <xdr:rowOff>127000</xdr:rowOff>
    </xdr:from>
    <xdr:to>
      <xdr:col>69</xdr:col>
      <xdr:colOff>92075</xdr:colOff>
      <xdr:row>16</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flipV="1">
          <a:off x="11890375" y="2473960"/>
          <a:ext cx="8204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13</xdr:row>
      <xdr:rowOff>16527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364085" y="219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06" name="楕円 105">
          <a:extLst>
            <a:ext uri="{FF2B5EF4-FFF2-40B4-BE49-F238E27FC236}">
              <a16:creationId xmlns:a16="http://schemas.microsoft.com/office/drawing/2014/main" id="{00000000-0008-0000-0400-00006A000000}"/>
            </a:ext>
          </a:extLst>
        </xdr:cNvPr>
        <xdr:cNvSpPr/>
      </xdr:nvSpPr>
      <xdr:spPr>
        <a:xfrm>
          <a:off x="11856720" y="26479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543665"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09" name="正方形/長方形 108">
          <a:extLst>
            <a:ext uri="{FF2B5EF4-FFF2-40B4-BE49-F238E27FC236}">
              <a16:creationId xmlns:a16="http://schemas.microsoft.com/office/drawing/2014/main" id="{00000000-0008-0000-0400-00006D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0" name="正方形/長方形 109">
          <a:extLst>
            <a:ext uri="{FF2B5EF4-FFF2-40B4-BE49-F238E27FC236}">
              <a16:creationId xmlns:a16="http://schemas.microsoft.com/office/drawing/2014/main" id="{00000000-0008-0000-0400-00006E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1" name="正方形/長方形 110">
          <a:extLst>
            <a:ext uri="{FF2B5EF4-FFF2-40B4-BE49-F238E27FC236}">
              <a16:creationId xmlns:a16="http://schemas.microsoft.com/office/drawing/2014/main" id="{00000000-0008-0000-0400-00006F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2" name="正方形/長方形 111">
          <a:extLst>
            <a:ext uri="{FF2B5EF4-FFF2-40B4-BE49-F238E27FC236}">
              <a16:creationId xmlns:a16="http://schemas.microsoft.com/office/drawing/2014/main" id="{00000000-0008-0000-0400-000070000000}"/>
            </a:ext>
          </a:extLst>
        </xdr:cNvPr>
        <xdr:cNvSpPr/>
      </xdr:nvSpPr>
      <xdr:spPr>
        <a:xfrm>
          <a:off x="52984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3" name="正方形/長方形 112">
          <a:extLst>
            <a:ext uri="{FF2B5EF4-FFF2-40B4-BE49-F238E27FC236}">
              <a16:creationId xmlns:a16="http://schemas.microsoft.com/office/drawing/2014/main" id="{00000000-0008-0000-0400-000071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53828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・比率算定上の分母にあたる歳入は、平成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年度以降、都税収入の増などにより概ね増加しており、比率の改善に寄与している。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年度においては、扶助費は社会福祉費の増などにより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％の微増となったが、歳入の増により、比率は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0" y="1060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710565"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10565"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10565"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10565"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83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28" name="扶助費グラフ枠">
          <a:extLst>
            <a:ext uri="{FF2B5EF4-FFF2-40B4-BE49-F238E27FC236}">
              <a16:creationId xmlns:a16="http://schemas.microsoft.com/office/drawing/2014/main" id="{00000000-0008-0000-0400-000080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134" name="楕円 133">
          <a:extLst>
            <a:ext uri="{FF2B5EF4-FFF2-40B4-BE49-F238E27FC236}">
              <a16:creationId xmlns:a16="http://schemas.microsoft.com/office/drawing/2014/main" id="{00000000-0008-0000-0400-000086000000}"/>
            </a:ext>
          </a:extLst>
        </xdr:cNvPr>
        <xdr:cNvSpPr/>
      </xdr:nvSpPr>
      <xdr:spPr>
        <a:xfrm>
          <a:off x="4380865" y="89039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53</xdr:row>
      <xdr:rowOff>69850</xdr:rowOff>
    </xdr:from>
    <xdr:to>
      <xdr:col>24</xdr:col>
      <xdr:colOff>25400</xdr:colOff>
      <xdr:row>56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3654425" y="8954770"/>
          <a:ext cx="760095"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36" name="扶助費該当値テキスト">
          <a:extLst>
            <a:ext uri="{FF2B5EF4-FFF2-40B4-BE49-F238E27FC236}">
              <a16:creationId xmlns:a16="http://schemas.microsoft.com/office/drawing/2014/main" id="{00000000-0008-0000-0400-000088000000}"/>
            </a:ext>
          </a:extLst>
        </xdr:cNvPr>
        <xdr:cNvSpPr txBox="1"/>
      </xdr:nvSpPr>
      <xdr:spPr>
        <a:xfrm>
          <a:off x="4503420" y="887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137" name="楕円 136">
          <a:extLst>
            <a:ext uri="{FF2B5EF4-FFF2-40B4-BE49-F238E27FC236}">
              <a16:creationId xmlns:a16="http://schemas.microsoft.com/office/drawing/2014/main" id="{00000000-0008-0000-0400-000089000000}"/>
            </a:ext>
          </a:extLst>
        </xdr:cNvPr>
        <xdr:cNvSpPr/>
      </xdr:nvSpPr>
      <xdr:spPr>
        <a:xfrm>
          <a:off x="3611245"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2841625" y="940054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54</xdr:row>
      <xdr:rowOff>73677</xdr:rowOff>
    </xdr:from>
    <xdr:ext cx="7366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329819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2790825"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56</xdr:row>
      <xdr:rowOff>12700</xdr:rowOff>
    </xdr:from>
    <xdr:to>
      <xdr:col>15</xdr:col>
      <xdr:colOff>98425</xdr:colOff>
      <xdr:row>56</xdr:row>
      <xdr:rowOff>12700</xdr:rowOff>
    </xdr:to>
    <xdr:cxnSp macro="">
      <xdr:nvCxnSpPr>
        <xdr:cNvPr id="141" name="直線コネクタ 140">
          <a:extLst>
            <a:ext uri="{FF2B5EF4-FFF2-40B4-BE49-F238E27FC236}">
              <a16:creationId xmlns:a16="http://schemas.microsoft.com/office/drawing/2014/main" id="{00000000-0008-0000-0400-00008D000000}"/>
            </a:ext>
          </a:extLst>
        </xdr:cNvPr>
        <xdr:cNvCxnSpPr/>
      </xdr:nvCxnSpPr>
      <xdr:spPr>
        <a:xfrm>
          <a:off x="2021205" y="940054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249491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987550"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56</xdr:row>
      <xdr:rowOff>12700</xdr:rowOff>
    </xdr:from>
    <xdr:to>
      <xdr:col>11</xdr:col>
      <xdr:colOff>9525</xdr:colOff>
      <xdr:row>61</xdr:row>
      <xdr:rowOff>69850</xdr:rowOff>
    </xdr:to>
    <xdr:cxnSp macro="">
      <xdr:nvCxnSpPr>
        <xdr:cNvPr id="144" name="直線コネクタ 143">
          <a:extLst>
            <a:ext uri="{FF2B5EF4-FFF2-40B4-BE49-F238E27FC236}">
              <a16:creationId xmlns:a16="http://schemas.microsoft.com/office/drawing/2014/main" id="{00000000-0008-0000-0400-000090000000}"/>
            </a:ext>
          </a:extLst>
        </xdr:cNvPr>
        <xdr:cNvCxnSpPr/>
      </xdr:nvCxnSpPr>
      <xdr:spPr>
        <a:xfrm flipV="1">
          <a:off x="1217930" y="9400540"/>
          <a:ext cx="803275" cy="8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54</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7449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16713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871220" y="100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48" name="正方形/長方形 147">
          <a:extLst>
            <a:ext uri="{FF2B5EF4-FFF2-40B4-BE49-F238E27FC236}">
              <a16:creationId xmlns:a16="http://schemas.microsoft.com/office/drawing/2014/main" id="{00000000-0008-0000-0400-000094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5970885" y="8509000"/>
          <a:ext cx="488061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6072485" y="8818880"/>
          <a:ext cx="463423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・その他は、維持補修費、貸付金及び繰出金が対象となっている。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年度においては、歳入が増加したものの、国民健康保険事業会計への繰出金の皆増により繰出金が大幅に増加したことから、比率は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56" name="直線コネクタ 155">
          <a:extLst>
            <a:ext uri="{FF2B5EF4-FFF2-40B4-BE49-F238E27FC236}">
              <a16:creationId xmlns:a16="http://schemas.microsoft.com/office/drawing/2014/main" id="{00000000-0008-0000-0400-00009C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0689590" y="1060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58" name="直線コネクタ 157">
          <a:extLst>
            <a:ext uri="{FF2B5EF4-FFF2-40B4-BE49-F238E27FC236}">
              <a16:creationId xmlns:a16="http://schemas.microsoft.com/office/drawing/2014/main" id="{00000000-0008-0000-0400-00009E000000}"/>
            </a:ext>
          </a:extLst>
        </xdr:cNvPr>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068959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068959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0689590" y="92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068959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0689590" y="83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68" name="その他グラフ枠">
          <a:extLst>
            <a:ext uri="{FF2B5EF4-FFF2-40B4-BE49-F238E27FC236}">
              <a16:creationId xmlns:a16="http://schemas.microsoft.com/office/drawing/2014/main" id="{00000000-0008-0000-0400-0000A8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174" name="楕円 173">
          <a:extLst>
            <a:ext uri="{FF2B5EF4-FFF2-40B4-BE49-F238E27FC236}">
              <a16:creationId xmlns:a16="http://schemas.microsoft.com/office/drawing/2014/main" id="{00000000-0008-0000-0400-0000AE000000}"/>
            </a:ext>
          </a:extLst>
        </xdr:cNvPr>
        <xdr:cNvSpPr/>
      </xdr:nvSpPr>
      <xdr:spPr>
        <a:xfrm>
          <a:off x="15053310" y="10157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55</xdr:row>
      <xdr:rowOff>46990</xdr:rowOff>
    </xdr:from>
    <xdr:to>
      <xdr:col>82</xdr:col>
      <xdr:colOff>107950</xdr:colOff>
      <xdr:row>60</xdr:row>
      <xdr:rowOff>149860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14334490" y="9267190"/>
          <a:ext cx="76962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71137</xdr:rowOff>
    </xdr:from>
    <xdr:ext cx="762000" cy="259045"/>
    <xdr:sp macro="" textlink="">
      <xdr:nvSpPr>
        <xdr:cNvPr id="176" name="その他該当値テキスト">
          <a:extLst>
            <a:ext uri="{FF2B5EF4-FFF2-40B4-BE49-F238E27FC236}">
              <a16:creationId xmlns:a16="http://schemas.microsoft.com/office/drawing/2014/main" id="{00000000-0008-0000-0400-0000B0000000}"/>
            </a:ext>
          </a:extLst>
        </xdr:cNvPr>
        <xdr:cNvSpPr txBox="1"/>
      </xdr:nvSpPr>
      <xdr:spPr>
        <a:xfrm>
          <a:off x="1517777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177" name="楕円 176">
          <a:extLst>
            <a:ext uri="{FF2B5EF4-FFF2-40B4-BE49-F238E27FC236}">
              <a16:creationId xmlns:a16="http://schemas.microsoft.com/office/drawing/2014/main" id="{00000000-0008-0000-0400-0000B1000000}"/>
            </a:ext>
          </a:extLst>
        </xdr:cNvPr>
        <xdr:cNvSpPr/>
      </xdr:nvSpPr>
      <xdr:spPr>
        <a:xfrm>
          <a:off x="14283690" y="922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92710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13531215" y="9267190"/>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53</xdr:row>
      <xdr:rowOff>107967</xdr:rowOff>
    </xdr:from>
    <xdr:ext cx="7366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13987780" y="899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180" name="楕円 179">
          <a:extLst>
            <a:ext uri="{FF2B5EF4-FFF2-40B4-BE49-F238E27FC236}">
              <a16:creationId xmlns:a16="http://schemas.microsoft.com/office/drawing/2014/main" id="{00000000-0008-0000-0400-0000B4000000}"/>
            </a:ext>
          </a:extLst>
        </xdr:cNvPr>
        <xdr:cNvSpPr/>
      </xdr:nvSpPr>
      <xdr:spPr>
        <a:xfrm>
          <a:off x="13480415" y="92621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55</xdr:row>
      <xdr:rowOff>46990</xdr:rowOff>
    </xdr:from>
    <xdr:to>
      <xdr:col>73</xdr:col>
      <xdr:colOff>180975</xdr:colOff>
      <xdr:row>55</xdr:row>
      <xdr:rowOff>92710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12710795" y="926719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53</xdr:row>
      <xdr:rowOff>153687</xdr:rowOff>
    </xdr:from>
    <xdr:ext cx="762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13167360" y="903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183" name="楕円 182">
          <a:extLst>
            <a:ext uri="{FF2B5EF4-FFF2-40B4-BE49-F238E27FC236}">
              <a16:creationId xmlns:a16="http://schemas.microsoft.com/office/drawing/2014/main" id="{00000000-0008-0000-0400-0000B7000000}"/>
            </a:ext>
          </a:extLst>
        </xdr:cNvPr>
        <xdr:cNvSpPr/>
      </xdr:nvSpPr>
      <xdr:spPr>
        <a:xfrm>
          <a:off x="12659995" y="922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55</xdr:row>
      <xdr:rowOff>1270</xdr:rowOff>
    </xdr:from>
    <xdr:to>
      <xdr:col>69</xdr:col>
      <xdr:colOff>92075</xdr:colOff>
      <xdr:row>55</xdr:row>
      <xdr:rowOff>46990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11890375" y="922147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53</xdr:row>
      <xdr:rowOff>107967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12364085" y="899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186" name="楕円 185">
          <a:extLst>
            <a:ext uri="{FF2B5EF4-FFF2-40B4-BE49-F238E27FC236}">
              <a16:creationId xmlns:a16="http://schemas.microsoft.com/office/drawing/2014/main" id="{00000000-0008-0000-0400-0000BA000000}"/>
            </a:ext>
          </a:extLst>
        </xdr:cNvPr>
        <xdr:cNvSpPr/>
      </xdr:nvSpPr>
      <xdr:spPr>
        <a:xfrm>
          <a:off x="11856720" y="91744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11543665" y="894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88" name="正方形/長方形 187">
          <a:extLst>
            <a:ext uri="{FF2B5EF4-FFF2-40B4-BE49-F238E27FC236}">
              <a16:creationId xmlns:a16="http://schemas.microsoft.com/office/drawing/2014/main" id="{00000000-0008-0000-0400-0000BC00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89" name="正方形/長方形 188">
          <a:extLst>
            <a:ext uri="{FF2B5EF4-FFF2-40B4-BE49-F238E27FC236}">
              <a16:creationId xmlns:a16="http://schemas.microsoft.com/office/drawing/2014/main" id="{00000000-0008-0000-0400-0000BD00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0" name="正方形/長方形 189">
          <a:extLst>
            <a:ext uri="{FF2B5EF4-FFF2-40B4-BE49-F238E27FC236}">
              <a16:creationId xmlns:a16="http://schemas.microsoft.com/office/drawing/2014/main" id="{00000000-0008-0000-0400-0000BE00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1" name="正方形/長方形 190">
          <a:extLst>
            <a:ext uri="{FF2B5EF4-FFF2-40B4-BE49-F238E27FC236}">
              <a16:creationId xmlns:a16="http://schemas.microsoft.com/office/drawing/2014/main" id="{00000000-0008-0000-0400-0000BF00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2" name="正方形/長方形 191">
          <a:extLst>
            <a:ext uri="{FF2B5EF4-FFF2-40B4-BE49-F238E27FC236}">
              <a16:creationId xmlns:a16="http://schemas.microsoft.com/office/drawing/2014/main" id="{00000000-0008-0000-0400-0000C0000000}"/>
            </a:ext>
          </a:extLst>
        </xdr:cNvPr>
        <xdr:cNvSpPr/>
      </xdr:nvSpPr>
      <xdr:spPr>
        <a:xfrm>
          <a:off x="15970885" y="5156200"/>
          <a:ext cx="488061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3" name="正方形/長方形 192">
          <a:extLst>
            <a:ext uri="{FF2B5EF4-FFF2-40B4-BE49-F238E27FC236}">
              <a16:creationId xmlns:a16="http://schemas.microsoft.com/office/drawing/2014/main" id="{00000000-0008-0000-0400-0000C100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6072485" y="5466080"/>
          <a:ext cx="463423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・比率算定上の分母にあたる歳入は、平成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年度以降、都税収入の増などにより概ね増加しており、比率の改善に寄与している。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・補助費等は、社会保障関連の経費の増などを背景に、近年、増加傾向にある。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年度においては、国民健康保険の新制度移行に伴う交付金の減などにより補助費等が減少したことに加え、歳入が増加したことにより、比率は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xdr:txBody>
    </xdr:sp>
    <xdr:clientData/>
  </xdr:twoCellAnchor>
  <xdr:oneCellAnchor>
    <xdr:from>
      <xdr:col>62</xdr:col>
      <xdr:colOff>6350</xdr:colOff>
      <xdr:row>29</xdr:row>
      <xdr:rowOff>107950</xdr:rowOff>
    </xdr:from>
    <xdr:ext cx="298543" cy="225703"/>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0689590" y="725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068959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0689590" y="650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689590" y="613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0689590" y="576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068959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0689590" y="501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0" name="補助費等グラフ枠">
          <a:extLst>
            <a:ext uri="{FF2B5EF4-FFF2-40B4-BE49-F238E27FC236}">
              <a16:creationId xmlns:a16="http://schemas.microsoft.com/office/drawing/2014/main" id="{00000000-0008-0000-0400-0000D200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5053310" y="5627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33</xdr:row>
      <xdr:rowOff>146050</xdr:rowOff>
    </xdr:from>
    <xdr:to>
      <xdr:col>82</xdr:col>
      <xdr:colOff>107950</xdr:colOff>
      <xdr:row>41</xdr:row>
      <xdr:rowOff>31750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flipV="1">
          <a:off x="14334490" y="5678170"/>
          <a:ext cx="76962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67327</xdr:rowOff>
    </xdr:from>
    <xdr:ext cx="762000" cy="259045"/>
    <xdr:sp macro="" textlink="">
      <xdr:nvSpPr>
        <xdr:cNvPr id="218" name="補助費等該当値テキスト">
          <a:extLst>
            <a:ext uri="{FF2B5EF4-FFF2-40B4-BE49-F238E27FC236}">
              <a16:creationId xmlns:a16="http://schemas.microsoft.com/office/drawing/2014/main" id="{00000000-0008-0000-0400-0000DA000000}"/>
            </a:ext>
          </a:extLst>
        </xdr:cNvPr>
        <xdr:cNvSpPr txBox="1"/>
      </xdr:nvSpPr>
      <xdr:spPr>
        <a:xfrm>
          <a:off x="15177770" y="559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152400</xdr:rowOff>
    </xdr:from>
    <xdr:to>
      <xdr:col>78</xdr:col>
      <xdr:colOff>120650</xdr:colOff>
      <xdr:row>41</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4283690" y="685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88900</xdr:rowOff>
    </xdr:from>
    <xdr:to>
      <xdr:col>78</xdr:col>
      <xdr:colOff>69850</xdr:colOff>
      <xdr:row>41</xdr:row>
      <xdr:rowOff>31750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3531215" y="6794500"/>
          <a:ext cx="803275"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39</xdr:row>
      <xdr:rowOff>92727</xdr:rowOff>
    </xdr:from>
    <xdr:ext cx="7366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398778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38100</xdr:rowOff>
    </xdr:from>
    <xdr:to>
      <xdr:col>74</xdr:col>
      <xdr:colOff>31750</xdr:colOff>
      <xdr:row>40</xdr:row>
      <xdr:rowOff>139700</xdr:rowOff>
    </xdr:to>
    <xdr:sp macro="" textlink="">
      <xdr:nvSpPr>
        <xdr:cNvPr id="222" name="楕円 221">
          <a:extLst>
            <a:ext uri="{FF2B5EF4-FFF2-40B4-BE49-F238E27FC236}">
              <a16:creationId xmlns:a16="http://schemas.microsoft.com/office/drawing/2014/main" id="{00000000-0008-0000-0400-0000DE000000}"/>
            </a:ext>
          </a:extLst>
        </xdr:cNvPr>
        <xdr:cNvSpPr/>
      </xdr:nvSpPr>
      <xdr:spPr>
        <a:xfrm>
          <a:off x="13480415" y="674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40</xdr:row>
      <xdr:rowOff>12700</xdr:rowOff>
    </xdr:from>
    <xdr:to>
      <xdr:col>73</xdr:col>
      <xdr:colOff>180975</xdr:colOff>
      <xdr:row>40</xdr:row>
      <xdr:rowOff>88900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710795" y="6718300"/>
          <a:ext cx="8204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38</xdr:row>
      <xdr:rowOff>149877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3167360" y="652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225" name="楕円 224">
          <a:extLst>
            <a:ext uri="{FF2B5EF4-FFF2-40B4-BE49-F238E27FC236}">
              <a16:creationId xmlns:a16="http://schemas.microsoft.com/office/drawing/2014/main" id="{00000000-0008-0000-0400-0000E1000000}"/>
            </a:ext>
          </a:extLst>
        </xdr:cNvPr>
        <xdr:cNvSpPr/>
      </xdr:nvSpPr>
      <xdr:spPr>
        <a:xfrm>
          <a:off x="12659995" y="667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39</xdr:row>
      <xdr:rowOff>146050</xdr:rowOff>
    </xdr:from>
    <xdr:to>
      <xdr:col>69</xdr:col>
      <xdr:colOff>92075</xdr:colOff>
      <xdr:row>40</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890375" y="6684010"/>
          <a:ext cx="8204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38</xdr:row>
      <xdr:rowOff>73677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364085" y="64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95250</xdr:rowOff>
    </xdr:from>
    <xdr:to>
      <xdr:col>65</xdr:col>
      <xdr:colOff>53975</xdr:colOff>
      <xdr:row>40</xdr:row>
      <xdr:rowOff>25400</xdr:rowOff>
    </xdr:to>
    <xdr:sp macro="" textlink="">
      <xdr:nvSpPr>
        <xdr:cNvPr id="228" name="楕円 227">
          <a:extLst>
            <a:ext uri="{FF2B5EF4-FFF2-40B4-BE49-F238E27FC236}">
              <a16:creationId xmlns:a16="http://schemas.microsoft.com/office/drawing/2014/main" id="{00000000-0008-0000-0400-0000E4000000}"/>
            </a:ext>
          </a:extLst>
        </xdr:cNvPr>
        <xdr:cNvSpPr/>
      </xdr:nvSpPr>
      <xdr:spPr>
        <a:xfrm>
          <a:off x="11856720" y="66332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35577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543665"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52984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53828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・比率算定上の分母にあたる歳入は、平成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年度以降、都税収入の増などにより概ね増加しており、比率の改善に寄与している。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年度においては、元金償還金の減などによる公債費の減少に加え、歳入が増加したことにより、比率は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ポイント改善しており、引き続き都道府県平均に比し低い水準を維持している。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0" y="1395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31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29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68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36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204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4" name="公債費グラフ枠">
          <a:extLst>
            <a:ext uri="{FF2B5EF4-FFF2-40B4-BE49-F238E27FC236}">
              <a16:creationId xmlns:a16="http://schemas.microsoft.com/office/drawing/2014/main" id="{00000000-0008-0000-0400-0000FE00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92528</xdr:rowOff>
    </xdr:from>
    <xdr:to>
      <xdr:col>24</xdr:col>
      <xdr:colOff>76200</xdr:colOff>
      <xdr:row>73</xdr:row>
      <xdr:rowOff>22678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4380865" y="1216260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72</xdr:row>
      <xdr:rowOff>143328</xdr:rowOff>
    </xdr:from>
    <xdr:to>
      <xdr:col>24</xdr:col>
      <xdr:colOff>25400</xdr:colOff>
      <xdr:row>77</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3654425" y="12213408"/>
          <a:ext cx="760095" cy="79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64605</xdr:rowOff>
    </xdr:from>
    <xdr:ext cx="762000" cy="259045"/>
    <xdr:sp macro="" textlink="">
      <xdr:nvSpPr>
        <xdr:cNvPr id="262" name="公債費該当値テキスト">
          <a:extLst>
            <a:ext uri="{FF2B5EF4-FFF2-40B4-BE49-F238E27FC236}">
              <a16:creationId xmlns:a16="http://schemas.microsoft.com/office/drawing/2014/main" id="{00000000-0008-0000-0400-000006010000}"/>
            </a:ext>
          </a:extLst>
        </xdr:cNvPr>
        <xdr:cNvSpPr txBox="1"/>
      </xdr:nvSpPr>
      <xdr:spPr>
        <a:xfrm>
          <a:off x="4503420" y="1213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3611245" y="12959987"/>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102507</xdr:rowOff>
    </xdr:from>
    <xdr:to>
      <xdr:col>19</xdr:col>
      <xdr:colOff>187325</xdr:colOff>
      <xdr:row>77</xdr:row>
      <xdr:rowOff>102507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2841625" y="12340227"/>
          <a:ext cx="8128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75</xdr:row>
      <xdr:rowOff>163484</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3298190" y="127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51707</xdr:rowOff>
    </xdr:from>
    <xdr:to>
      <xdr:col>15</xdr:col>
      <xdr:colOff>149225</xdr:colOff>
      <xdr:row>73</xdr:row>
      <xdr:rowOff>153307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2790825" y="122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73</xdr:row>
      <xdr:rowOff>102507</xdr:rowOff>
    </xdr:from>
    <xdr:to>
      <xdr:col>15</xdr:col>
      <xdr:colOff>98425</xdr:colOff>
      <xdr:row>76</xdr:row>
      <xdr:rowOff>143329</xdr:rowOff>
    </xdr:to>
    <xdr:cxnSp macro="">
      <xdr:nvCxnSpPr>
        <xdr:cNvPr id="267" name="直線コネクタ 266">
          <a:extLst>
            <a:ext uri="{FF2B5EF4-FFF2-40B4-BE49-F238E27FC236}">
              <a16:creationId xmlns:a16="http://schemas.microsoft.com/office/drawing/2014/main" id="{00000000-0008-0000-0400-00000B010000}"/>
            </a:ext>
          </a:extLst>
        </xdr:cNvPr>
        <xdr:cNvCxnSpPr/>
      </xdr:nvCxnSpPr>
      <xdr:spPr>
        <a:xfrm flipV="1">
          <a:off x="2021205" y="12340227"/>
          <a:ext cx="82042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71</xdr:row>
      <xdr:rowOff>163484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2494915" y="120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987550" y="1283316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76</xdr:row>
      <xdr:rowOff>143329</xdr:rowOff>
    </xdr:from>
    <xdr:to>
      <xdr:col>11</xdr:col>
      <xdr:colOff>9525</xdr:colOff>
      <xdr:row>80</xdr:row>
      <xdr:rowOff>143329</xdr:rowOff>
    </xdr:to>
    <xdr:cxnSp macro="">
      <xdr:nvCxnSpPr>
        <xdr:cNvPr id="270" name="直線コネクタ 269">
          <a:extLst>
            <a:ext uri="{FF2B5EF4-FFF2-40B4-BE49-F238E27FC236}">
              <a16:creationId xmlns:a16="http://schemas.microsoft.com/office/drawing/2014/main" id="{00000000-0008-0000-0400-00000E010000}"/>
            </a:ext>
          </a:extLst>
        </xdr:cNvPr>
        <xdr:cNvCxnSpPr/>
      </xdr:nvCxnSpPr>
      <xdr:spPr>
        <a:xfrm flipV="1">
          <a:off x="1217930" y="12883969"/>
          <a:ext cx="803275"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75</xdr:row>
      <xdr:rowOff>32855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74495" y="1260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167130" y="13503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32856</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871220" y="132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970885" y="11861800"/>
          <a:ext cx="488061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6072485" y="12171680"/>
          <a:ext cx="463423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・当該指標においては、人件費の占める割合が高いことから、本比率の推移は人件費と同様の傾向にある。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0689590" y="1395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0689590" y="1358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689590" y="1321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689590" y="1283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68959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689590" y="120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68959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6" name="公債費以外グラフ枠">
          <a:extLst>
            <a:ext uri="{FF2B5EF4-FFF2-40B4-BE49-F238E27FC236}">
              <a16:creationId xmlns:a16="http://schemas.microsoft.com/office/drawing/2014/main" id="{00000000-0008-0000-0400-000028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95250</xdr:rowOff>
    </xdr:from>
    <xdr:to>
      <xdr:col>82</xdr:col>
      <xdr:colOff>158750</xdr:colOff>
      <xdr:row>74</xdr:row>
      <xdr:rowOff>25400</xdr:rowOff>
    </xdr:to>
    <xdr:sp macro="" textlink="">
      <xdr:nvSpPr>
        <xdr:cNvPr id="302" name="楕円 301">
          <a:extLst>
            <a:ext uri="{FF2B5EF4-FFF2-40B4-BE49-F238E27FC236}">
              <a16:creationId xmlns:a16="http://schemas.microsoft.com/office/drawing/2014/main" id="{00000000-0008-0000-0400-00002E010000}"/>
            </a:ext>
          </a:extLst>
        </xdr:cNvPr>
        <xdr:cNvSpPr/>
      </xdr:nvSpPr>
      <xdr:spPr>
        <a:xfrm>
          <a:off x="15053310" y="12332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73</xdr:row>
      <xdr:rowOff>146050</xdr:rowOff>
    </xdr:from>
    <xdr:to>
      <xdr:col>82</xdr:col>
      <xdr:colOff>107950</xdr:colOff>
      <xdr:row>78</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334490" y="12383770"/>
          <a:ext cx="76962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67327</xdr:rowOff>
    </xdr:from>
    <xdr:ext cx="762000" cy="259045"/>
    <xdr:sp macro="" textlink="">
      <xdr:nvSpPr>
        <xdr:cNvPr id="304" name="公債費以外該当値テキスト">
          <a:extLst>
            <a:ext uri="{FF2B5EF4-FFF2-40B4-BE49-F238E27FC236}">
              <a16:creationId xmlns:a16="http://schemas.microsoft.com/office/drawing/2014/main" id="{00000000-0008-0000-0400-000030010000}"/>
            </a:ext>
          </a:extLst>
        </xdr:cNvPr>
        <xdr:cNvSpPr txBox="1"/>
      </xdr:nvSpPr>
      <xdr:spPr>
        <a:xfrm>
          <a:off x="15177770" y="1230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305" name="楕円 304">
          <a:extLst>
            <a:ext uri="{FF2B5EF4-FFF2-40B4-BE49-F238E27FC236}">
              <a16:creationId xmlns:a16="http://schemas.microsoft.com/office/drawing/2014/main" id="{00000000-0008-0000-0400-000031010000}"/>
            </a:ext>
          </a:extLst>
        </xdr:cNvPr>
        <xdr:cNvSpPr/>
      </xdr:nvSpPr>
      <xdr:spPr>
        <a:xfrm>
          <a:off x="14283690" y="1315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531215" y="13016230"/>
          <a:ext cx="80327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77</xdr:row>
      <xdr:rowOff>16527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98778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308" name="楕円 307">
          <a:extLst>
            <a:ext uri="{FF2B5EF4-FFF2-40B4-BE49-F238E27FC236}">
              <a16:creationId xmlns:a16="http://schemas.microsoft.com/office/drawing/2014/main" id="{00000000-0008-0000-0400-000034010000}"/>
            </a:ext>
          </a:extLst>
        </xdr:cNvPr>
        <xdr:cNvSpPr/>
      </xdr:nvSpPr>
      <xdr:spPr>
        <a:xfrm>
          <a:off x="13480415" y="12965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77</xdr:row>
      <xdr:rowOff>107950</xdr:rowOff>
    </xdr:from>
    <xdr:to>
      <xdr:col>73</xdr:col>
      <xdr:colOff>180975</xdr:colOff>
      <xdr:row>78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2710795" y="13016230"/>
          <a:ext cx="8204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75</xdr:row>
      <xdr:rowOff>168927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16736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2659995"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78</xdr:row>
      <xdr:rowOff>12700</xdr:rowOff>
    </xdr:from>
    <xdr:to>
      <xdr:col>69</xdr:col>
      <xdr:colOff>92075</xdr:colOff>
      <xdr:row>80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1890375" y="13088620"/>
          <a:ext cx="82042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76</xdr:row>
      <xdr:rowOff>73677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364085"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1856720" y="134874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54366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3" name="人口1人当たり決算額の推移グラフ枠130">
          <a:extLst>
            <a:ext uri="{FF2B5EF4-FFF2-40B4-BE49-F238E27FC236}">
              <a16:creationId xmlns:a16="http://schemas.microsoft.com/office/drawing/2014/main" id="{00000000-0008-0000-0500-000021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50673</xdr:rowOff>
    </xdr:from>
    <xdr:to>
      <xdr:col>29</xdr:col>
      <xdr:colOff>177800</xdr:colOff>
      <xdr:row>13</xdr:row>
      <xdr:rowOff>152273</xdr:rowOff>
    </xdr:to>
    <xdr:sp macro="" textlink="">
      <xdr:nvSpPr>
        <xdr:cNvPr id="39" name="楕円 38">
          <a:extLst>
            <a:ext uri="{FF2B5EF4-FFF2-40B4-BE49-F238E27FC236}">
              <a16:creationId xmlns:a16="http://schemas.microsoft.com/office/drawing/2014/main" id="{00000000-0008-0000-0500-000027000000}"/>
            </a:ext>
          </a:extLst>
        </xdr:cNvPr>
        <xdr:cNvSpPr/>
      </xdr:nvSpPr>
      <xdr:spPr bwMode="auto">
        <a:xfrm>
          <a:off x="5600700" y="232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13</xdr:row>
      <xdr:rowOff>101473</xdr:rowOff>
    </xdr:from>
    <xdr:to>
      <xdr:col>29</xdr:col>
      <xdr:colOff>127000</xdr:colOff>
      <xdr:row>13</xdr:row>
      <xdr:rowOff>138506</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flipV="1">
          <a:off x="5003800" y="2377948"/>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67200</xdr:rowOff>
    </xdr:from>
    <xdr:ext cx="762000" cy="259045"/>
    <xdr:sp macro="" textlink="">
      <xdr:nvSpPr>
        <xdr:cNvPr id="41" name="人口1人当たり決算額の推移該当値テキスト130">
          <a:extLst>
            <a:ext uri="{FF2B5EF4-FFF2-40B4-BE49-F238E27FC236}">
              <a16:creationId xmlns:a16="http://schemas.microsoft.com/office/drawing/2014/main" id="{00000000-0008-0000-0500-000029000000}"/>
            </a:ext>
          </a:extLst>
        </xdr:cNvPr>
        <xdr:cNvSpPr txBox="1"/>
      </xdr:nvSpPr>
      <xdr:spPr>
        <a:xfrm>
          <a:off x="57404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87706</xdr:rowOff>
    </xdr:from>
    <xdr:to>
      <xdr:col>26</xdr:col>
      <xdr:colOff>101600</xdr:colOff>
      <xdr:row>14</xdr:row>
      <xdr:rowOff>17856</xdr:rowOff>
    </xdr:to>
    <xdr:sp macro="" textlink="">
      <xdr:nvSpPr>
        <xdr:cNvPr id="42" name="楕円 41">
          <a:extLst>
            <a:ext uri="{FF2B5EF4-FFF2-40B4-BE49-F238E27FC236}">
              <a16:creationId xmlns:a16="http://schemas.microsoft.com/office/drawing/2014/main" id="{00000000-0008-0000-0500-00002A000000}"/>
            </a:ext>
          </a:extLst>
        </xdr:cNvPr>
        <xdr:cNvSpPr/>
      </xdr:nvSpPr>
      <xdr:spPr bwMode="auto">
        <a:xfrm>
          <a:off x="4953000" y="23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138506</xdr:rowOff>
    </xdr:from>
    <xdr:to>
      <xdr:col>26</xdr:col>
      <xdr:colOff>50800</xdr:colOff>
      <xdr:row>14</xdr:row>
      <xdr:rowOff>167310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4305300" y="2414981"/>
          <a:ext cx="698500" cy="20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12</xdr:row>
      <xdr:rowOff>28033</xdr:rowOff>
    </xdr:from>
    <xdr:ext cx="7366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4622800" y="213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116510</xdr:rowOff>
    </xdr:from>
    <xdr:to>
      <xdr:col>22</xdr:col>
      <xdr:colOff>165100</xdr:colOff>
      <xdr:row>15</xdr:row>
      <xdr:rowOff>46660</xdr:rowOff>
    </xdr:to>
    <xdr:sp macro="" textlink="">
      <xdr:nvSpPr>
        <xdr:cNvPr id="45" name="楕円 44">
          <a:extLst>
            <a:ext uri="{FF2B5EF4-FFF2-40B4-BE49-F238E27FC236}">
              <a16:creationId xmlns:a16="http://schemas.microsoft.com/office/drawing/2014/main" id="{00000000-0008-0000-0500-00002D000000}"/>
            </a:ext>
          </a:extLst>
        </xdr:cNvPr>
        <xdr:cNvSpPr/>
      </xdr:nvSpPr>
      <xdr:spPr bwMode="auto">
        <a:xfrm>
          <a:off x="4254500" y="256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14</xdr:row>
      <xdr:rowOff>167310</xdr:rowOff>
    </xdr:from>
    <xdr:to>
      <xdr:col>22</xdr:col>
      <xdr:colOff>114300</xdr:colOff>
      <xdr:row>17</xdr:row>
      <xdr:rowOff>149479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3606800" y="2615235"/>
          <a:ext cx="698500" cy="49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13</xdr:row>
      <xdr:rowOff>56837</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3924300" y="233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98679</xdr:rowOff>
    </xdr:from>
    <xdr:to>
      <xdr:col>19</xdr:col>
      <xdr:colOff>38100</xdr:colOff>
      <xdr:row>18</xdr:row>
      <xdr:rowOff>28829</xdr:rowOff>
    </xdr:to>
    <xdr:sp macro="" textlink="">
      <xdr:nvSpPr>
        <xdr:cNvPr id="48" name="楕円 47">
          <a:extLst>
            <a:ext uri="{FF2B5EF4-FFF2-40B4-BE49-F238E27FC236}">
              <a16:creationId xmlns:a16="http://schemas.microsoft.com/office/drawing/2014/main" id="{00000000-0008-0000-0500-000030000000}"/>
            </a:ext>
          </a:extLst>
        </xdr:cNvPr>
        <xdr:cNvSpPr/>
      </xdr:nvSpPr>
      <xdr:spPr bwMode="auto">
        <a:xfrm>
          <a:off x="3556000" y="306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17</xdr:row>
      <xdr:rowOff>149479</xdr:rowOff>
    </xdr:from>
    <xdr:to>
      <xdr:col>18</xdr:col>
      <xdr:colOff>177800</xdr:colOff>
      <xdr:row>20</xdr:row>
      <xdr:rowOff>49809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2908300" y="3111754"/>
          <a:ext cx="698500" cy="414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16</xdr:row>
      <xdr:rowOff>39006</xdr:rowOff>
    </xdr:from>
    <xdr:ext cx="762000" cy="259045"/>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3225800" y="282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170459</xdr:rowOff>
    </xdr:from>
    <xdr:to>
      <xdr:col>15</xdr:col>
      <xdr:colOff>101600</xdr:colOff>
      <xdr:row>20</xdr:row>
      <xdr:rowOff>100609</xdr:rowOff>
    </xdr:to>
    <xdr:sp macro="" textlink="">
      <xdr:nvSpPr>
        <xdr:cNvPr id="51" name="楕円 50">
          <a:extLst>
            <a:ext uri="{FF2B5EF4-FFF2-40B4-BE49-F238E27FC236}">
              <a16:creationId xmlns:a16="http://schemas.microsoft.com/office/drawing/2014/main" id="{00000000-0008-0000-0500-000033000000}"/>
            </a:ext>
          </a:extLst>
        </xdr:cNvPr>
        <xdr:cNvSpPr/>
      </xdr:nvSpPr>
      <xdr:spPr bwMode="auto">
        <a:xfrm>
          <a:off x="2857500" y="347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110786</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2527300" y="324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4" name="角丸四角形 53">
          <a:extLst>
            <a:ext uri="{FF2B5EF4-FFF2-40B4-BE49-F238E27FC236}">
              <a16:creationId xmlns:a16="http://schemas.microsoft.com/office/drawing/2014/main" id="{00000000-0008-0000-0500-000036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7" name="楕円 56">
          <a:extLst>
            <a:ext uri="{FF2B5EF4-FFF2-40B4-BE49-F238E27FC236}">
              <a16:creationId xmlns:a16="http://schemas.microsoft.com/office/drawing/2014/main" id="{00000000-0008-0000-0500-00003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58" name="正方形/長方形 57">
          <a:extLst>
            <a:ext uri="{FF2B5EF4-FFF2-40B4-BE49-F238E27FC236}">
              <a16:creationId xmlns:a16="http://schemas.microsoft.com/office/drawing/2014/main" id="{00000000-0008-0000-0500-00003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6" name="人口1人当たり決算額の推移グラフ枠445">
          <a:extLst>
            <a:ext uri="{FF2B5EF4-FFF2-40B4-BE49-F238E27FC236}">
              <a16:creationId xmlns:a16="http://schemas.microsoft.com/office/drawing/2014/main" id="{00000000-0008-0000-0500-00004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333865</xdr:rowOff>
    </xdr:from>
    <xdr:to>
      <xdr:col>29</xdr:col>
      <xdr:colOff>177800</xdr:colOff>
      <xdr:row>36</xdr:row>
      <xdr:rowOff>92565</xdr:rowOff>
    </xdr:to>
    <xdr:sp macro="" textlink="">
      <xdr:nvSpPr>
        <xdr:cNvPr id="82" name="楕円 81">
          <a:extLst>
            <a:ext uri="{FF2B5EF4-FFF2-40B4-BE49-F238E27FC236}">
              <a16:creationId xmlns:a16="http://schemas.microsoft.com/office/drawing/2014/main" id="{00000000-0008-0000-0500-000052000000}"/>
            </a:ext>
          </a:extLst>
        </xdr:cNvPr>
        <xdr:cNvSpPr/>
      </xdr:nvSpPr>
      <xdr:spPr bwMode="auto">
        <a:xfrm>
          <a:off x="5600700" y="694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34</xdr:row>
      <xdr:rowOff>329147</xdr:rowOff>
    </xdr:from>
    <xdr:to>
      <xdr:col>29</xdr:col>
      <xdr:colOff>127000</xdr:colOff>
      <xdr:row>36</xdr:row>
      <xdr:rowOff>41765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5003800" y="6596597"/>
          <a:ext cx="647700" cy="39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178942</xdr:rowOff>
    </xdr:from>
    <xdr:ext cx="762000" cy="259045"/>
    <xdr:sp macro="" textlink="">
      <xdr:nvSpPr>
        <xdr:cNvPr id="84" name="人口1人当たり決算額の推移該当値テキスト445">
          <a:extLst>
            <a:ext uri="{FF2B5EF4-FFF2-40B4-BE49-F238E27FC236}">
              <a16:creationId xmlns:a16="http://schemas.microsoft.com/office/drawing/2014/main" id="{00000000-0008-0000-0500-000054000000}"/>
            </a:ext>
          </a:extLst>
        </xdr:cNvPr>
        <xdr:cNvSpPr txBox="1"/>
      </xdr:nvSpPr>
      <xdr:spPr>
        <a:xfrm>
          <a:off x="5740400" y="67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278347</xdr:rowOff>
    </xdr:from>
    <xdr:to>
      <xdr:col>26</xdr:col>
      <xdr:colOff>101600</xdr:colOff>
      <xdr:row>35</xdr:row>
      <xdr:rowOff>37047</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4953000" y="654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216154</xdr:rowOff>
    </xdr:from>
    <xdr:to>
      <xdr:col>26</xdr:col>
      <xdr:colOff>50800</xdr:colOff>
      <xdr:row>34</xdr:row>
      <xdr:rowOff>329147</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4305300" y="6483604"/>
          <a:ext cx="698500" cy="11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34</xdr:row>
      <xdr:rowOff>47225</xdr:rowOff>
    </xdr:from>
    <xdr:ext cx="736600" cy="259045"/>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4622800" y="6314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165354</xdr:rowOff>
    </xdr:from>
    <xdr:to>
      <xdr:col>22</xdr:col>
      <xdr:colOff>165100</xdr:colOff>
      <xdr:row>34</xdr:row>
      <xdr:rowOff>266954</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4254500" y="643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33</xdr:row>
      <xdr:rowOff>246852</xdr:rowOff>
    </xdr:from>
    <xdr:to>
      <xdr:col>22</xdr:col>
      <xdr:colOff>114300</xdr:colOff>
      <xdr:row>34</xdr:row>
      <xdr:rowOff>216154</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3606800" y="6171402"/>
          <a:ext cx="698500" cy="31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33</xdr:row>
      <xdr:rowOff>277131</xdr:rowOff>
    </xdr:from>
    <xdr:ext cx="7620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3924300" y="620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196052</xdr:rowOff>
    </xdr:from>
    <xdr:to>
      <xdr:col>19</xdr:col>
      <xdr:colOff>38100</xdr:colOff>
      <xdr:row>33</xdr:row>
      <xdr:rowOff>297652</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3556000" y="6120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33</xdr:row>
      <xdr:rowOff>246852</xdr:rowOff>
    </xdr:from>
    <xdr:to>
      <xdr:col>18</xdr:col>
      <xdr:colOff>177800</xdr:colOff>
      <xdr:row>37</xdr:row>
      <xdr:rowOff>273957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V="1">
          <a:off x="2908300" y="6171402"/>
          <a:ext cx="698500" cy="1227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32</xdr:row>
      <xdr:rowOff>136379</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225800" y="588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223157</xdr:rowOff>
    </xdr:from>
    <xdr:to>
      <xdr:col>15</xdr:col>
      <xdr:colOff>101600</xdr:colOff>
      <xdr:row>37</xdr:row>
      <xdr:rowOff>324757</xdr:rowOff>
    </xdr:to>
    <xdr:sp macro="" textlink="">
      <xdr:nvSpPr>
        <xdr:cNvPr id="94" name="楕円 93">
          <a:extLst>
            <a:ext uri="{FF2B5EF4-FFF2-40B4-BE49-F238E27FC236}">
              <a16:creationId xmlns:a16="http://schemas.microsoft.com/office/drawing/2014/main" id="{00000000-0008-0000-0500-00005E000000}"/>
            </a:ext>
          </a:extLst>
        </xdr:cNvPr>
        <xdr:cNvSpPr/>
      </xdr:nvSpPr>
      <xdr:spPr bwMode="auto">
        <a:xfrm>
          <a:off x="2857500" y="7347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163484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25273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3733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980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9837420" y="1043940"/>
          <a:ext cx="1676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9888220" y="1003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2992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29920" y="29197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834390" y="2964180"/>
          <a:ext cx="826262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29920" y="32296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1328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1328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81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4984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8" name="人件費グラフ枠">
          <a:extLst>
            <a:ext uri="{FF2B5EF4-FFF2-40B4-BE49-F238E27FC236}">
              <a16:creationId xmlns:a16="http://schemas.microsoft.com/office/drawing/2014/main" id="{00000000-0008-0000-0600-000030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152581</xdr:rowOff>
    </xdr:from>
    <xdr:to>
      <xdr:col>24</xdr:col>
      <xdr:colOff>114300</xdr:colOff>
      <xdr:row>35</xdr:row>
      <xdr:rowOff>82731</xdr:rowOff>
    </xdr:to>
    <xdr:sp macro="" textlink="">
      <xdr:nvSpPr>
        <xdr:cNvPr id="54" name="楕円 53">
          <a:extLst>
            <a:ext uri="{FF2B5EF4-FFF2-40B4-BE49-F238E27FC236}">
              <a16:creationId xmlns:a16="http://schemas.microsoft.com/office/drawing/2014/main" id="{00000000-0008-0000-0600-000036000000}"/>
            </a:ext>
          </a:extLst>
        </xdr:cNvPr>
        <xdr:cNvSpPr/>
      </xdr:nvSpPr>
      <xdr:spPr>
        <a:xfrm>
          <a:off x="4036060" y="585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31931</xdr:rowOff>
    </xdr:from>
    <xdr:to>
      <xdr:col>24</xdr:col>
      <xdr:colOff>63500</xdr:colOff>
      <xdr:row>38</xdr:row>
      <xdr:rowOff>35197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3355340" y="5899331"/>
          <a:ext cx="73152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54808</xdr:rowOff>
    </xdr:from>
    <xdr:ext cx="599010" cy="259045"/>
    <xdr:sp macro="" textlink="">
      <xdr:nvSpPr>
        <xdr:cNvPr id="56" name="人件費該当値テキスト">
          <a:extLst>
            <a:ext uri="{FF2B5EF4-FFF2-40B4-BE49-F238E27FC236}">
              <a16:creationId xmlns:a16="http://schemas.microsoft.com/office/drawing/2014/main" id="{00000000-0008-0000-0600-000038000000}"/>
            </a:ext>
          </a:extLst>
        </xdr:cNvPr>
        <xdr:cNvSpPr txBox="1"/>
      </xdr:nvSpPr>
      <xdr:spPr>
        <a:xfrm>
          <a:off x="4137660" y="575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155847</xdr:rowOff>
    </xdr:from>
    <xdr:to>
      <xdr:col>20</xdr:col>
      <xdr:colOff>38100</xdr:colOff>
      <xdr:row>38</xdr:row>
      <xdr:rowOff>85997</xdr:rowOff>
    </xdr:to>
    <xdr:sp macro="" textlink="">
      <xdr:nvSpPr>
        <xdr:cNvPr id="57" name="楕円 56">
          <a:extLst>
            <a:ext uri="{FF2B5EF4-FFF2-40B4-BE49-F238E27FC236}">
              <a16:creationId xmlns:a16="http://schemas.microsoft.com/office/drawing/2014/main" id="{00000000-0008-0000-0600-000039000000}"/>
            </a:ext>
          </a:extLst>
        </xdr:cNvPr>
        <xdr:cNvSpPr/>
      </xdr:nvSpPr>
      <xdr:spPr>
        <a:xfrm>
          <a:off x="3312160" y="6358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28666</xdr:rowOff>
    </xdr:from>
    <xdr:to>
      <xdr:col>19</xdr:col>
      <xdr:colOff>177800</xdr:colOff>
      <xdr:row>38</xdr:row>
      <xdr:rowOff>35197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2565400" y="5225506"/>
          <a:ext cx="78994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36</xdr:row>
      <xdr:rowOff>102524</xdr:rowOff>
    </xdr:from>
    <xdr:ext cx="599010" cy="259045"/>
    <xdr:sp macro="" textlink="">
      <xdr:nvSpPr>
        <xdr:cNvPr id="59" name="テキスト ボックス 58">
          <a:extLst>
            <a:ext uri="{FF2B5EF4-FFF2-40B4-BE49-F238E27FC236}">
              <a16:creationId xmlns:a16="http://schemas.microsoft.com/office/drawing/2014/main" id="{00000000-0008-0000-0600-00003B000000}"/>
            </a:ext>
          </a:extLst>
        </xdr:cNvPr>
        <xdr:cNvSpPr txBox="1"/>
      </xdr:nvSpPr>
      <xdr:spPr>
        <a:xfrm>
          <a:off x="3073615" y="613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149316</xdr:rowOff>
    </xdr:from>
    <xdr:to>
      <xdr:col>15</xdr:col>
      <xdr:colOff>101600</xdr:colOff>
      <xdr:row>31</xdr:row>
      <xdr:rowOff>79466</xdr:rowOff>
    </xdr:to>
    <xdr:sp macro="" textlink="">
      <xdr:nvSpPr>
        <xdr:cNvPr id="60" name="楕円 59">
          <a:extLst>
            <a:ext uri="{FF2B5EF4-FFF2-40B4-BE49-F238E27FC236}">
              <a16:creationId xmlns:a16="http://schemas.microsoft.com/office/drawing/2014/main" id="{00000000-0008-0000-0600-00003C000000}"/>
            </a:ext>
          </a:extLst>
        </xdr:cNvPr>
        <xdr:cNvSpPr/>
      </xdr:nvSpPr>
      <xdr:spPr>
        <a:xfrm>
          <a:off x="2514600" y="51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31</xdr:row>
      <xdr:rowOff>28666</xdr:rowOff>
    </xdr:from>
    <xdr:to>
      <xdr:col>15</xdr:col>
      <xdr:colOff>50800</xdr:colOff>
      <xdr:row>35</xdr:row>
      <xdr:rowOff>152763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1790700" y="5225506"/>
          <a:ext cx="774700" cy="79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29</xdr:row>
      <xdr:rowOff>95993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2311615" y="495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101963</xdr:rowOff>
    </xdr:from>
    <xdr:to>
      <xdr:col>10</xdr:col>
      <xdr:colOff>165100</xdr:colOff>
      <xdr:row>36</xdr:row>
      <xdr:rowOff>32113</xdr:rowOff>
    </xdr:to>
    <xdr:sp macro="" textlink="">
      <xdr:nvSpPr>
        <xdr:cNvPr id="63" name="楕円 62">
          <a:extLst>
            <a:ext uri="{FF2B5EF4-FFF2-40B4-BE49-F238E27FC236}">
              <a16:creationId xmlns:a16="http://schemas.microsoft.com/office/drawing/2014/main" id="{00000000-0008-0000-0600-00003F000000}"/>
            </a:ext>
          </a:extLst>
        </xdr:cNvPr>
        <xdr:cNvSpPr/>
      </xdr:nvSpPr>
      <xdr:spPr>
        <a:xfrm>
          <a:off x="1739900" y="5969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152763</xdr:rowOff>
    </xdr:from>
    <xdr:to>
      <xdr:col>10</xdr:col>
      <xdr:colOff>114300</xdr:colOff>
      <xdr:row>39</xdr:row>
      <xdr:rowOff>4173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008380" y="6020163"/>
          <a:ext cx="78232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34</xdr:row>
      <xdr:rowOff>48640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1514055" y="574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124823</xdr:rowOff>
    </xdr:from>
    <xdr:to>
      <xdr:col>6</xdr:col>
      <xdr:colOff>38100</xdr:colOff>
      <xdr:row>39</xdr:row>
      <xdr:rowOff>54973</xdr:rowOff>
    </xdr:to>
    <xdr:sp macro="" textlink="">
      <xdr:nvSpPr>
        <xdr:cNvPr id="66" name="楕円 65">
          <a:extLst>
            <a:ext uri="{FF2B5EF4-FFF2-40B4-BE49-F238E27FC236}">
              <a16:creationId xmlns:a16="http://schemas.microsoft.com/office/drawing/2014/main" id="{00000000-0008-0000-0600-000042000000}"/>
            </a:ext>
          </a:extLst>
        </xdr:cNvPr>
        <xdr:cNvSpPr/>
      </xdr:nvSpPr>
      <xdr:spPr>
        <a:xfrm>
          <a:off x="965200" y="6495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71500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739355" y="627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8" name="正方形/長方形 67">
          <a:extLst>
            <a:ext uri="{FF2B5EF4-FFF2-40B4-BE49-F238E27FC236}">
              <a16:creationId xmlns:a16="http://schemas.microsoft.com/office/drawing/2014/main" id="{00000000-0008-0000-0600-000044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9" name="正方形/長方形 68">
          <a:extLst>
            <a:ext uri="{FF2B5EF4-FFF2-40B4-BE49-F238E27FC236}">
              <a16:creationId xmlns:a16="http://schemas.microsoft.com/office/drawing/2014/main" id="{00000000-0008-0000-0600-000045000000}"/>
            </a:ext>
          </a:extLst>
        </xdr:cNvPr>
        <xdr:cNvSpPr/>
      </xdr:nvSpPr>
      <xdr:spPr>
        <a:xfrm>
          <a:off x="11328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11328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078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078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078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078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078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5" name="物件費グラフ枠">
          <a:extLst>
            <a:ext uri="{FF2B5EF4-FFF2-40B4-BE49-F238E27FC236}">
              <a16:creationId xmlns:a16="http://schemas.microsoft.com/office/drawing/2014/main" id="{00000000-0008-0000-0600-000055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166624</xdr:rowOff>
    </xdr:from>
    <xdr:to>
      <xdr:col>24</xdr:col>
      <xdr:colOff>114300</xdr:colOff>
      <xdr:row>51</xdr:row>
      <xdr:rowOff>96774</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4036060" y="8548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51</xdr:row>
      <xdr:rowOff>45974</xdr:rowOff>
    </xdr:from>
    <xdr:to>
      <xdr:col>24</xdr:col>
      <xdr:colOff>63500</xdr:colOff>
      <xdr:row>53</xdr:row>
      <xdr:rowOff>161646</xdr:rowOff>
    </xdr:to>
    <xdr:cxnSp macro="">
      <xdr:nvCxnSpPr>
        <xdr:cNvPr id="92" name="直線コネクタ 91">
          <a:extLst>
            <a:ext uri="{FF2B5EF4-FFF2-40B4-BE49-F238E27FC236}">
              <a16:creationId xmlns:a16="http://schemas.microsoft.com/office/drawing/2014/main" id="{00000000-0008-0000-0600-00005C000000}"/>
            </a:ext>
          </a:extLst>
        </xdr:cNvPr>
        <xdr:cNvCxnSpPr/>
      </xdr:nvCxnSpPr>
      <xdr:spPr>
        <a:xfrm flipV="1">
          <a:off x="3355340" y="8595614"/>
          <a:ext cx="731520" cy="4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68851</xdr:rowOff>
    </xdr:from>
    <xdr:ext cx="534377" cy="259045"/>
    <xdr:sp macro="" textlink="">
      <xdr:nvSpPr>
        <xdr:cNvPr id="93" name="物件費該当値テキスト">
          <a:extLst>
            <a:ext uri="{FF2B5EF4-FFF2-40B4-BE49-F238E27FC236}">
              <a16:creationId xmlns:a16="http://schemas.microsoft.com/office/drawing/2014/main" id="{00000000-0008-0000-0600-00005D000000}"/>
            </a:ext>
          </a:extLst>
        </xdr:cNvPr>
        <xdr:cNvSpPr txBox="1"/>
      </xdr:nvSpPr>
      <xdr:spPr>
        <a:xfrm>
          <a:off x="4137660" y="84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110846</xdr:rowOff>
    </xdr:from>
    <xdr:to>
      <xdr:col>20</xdr:col>
      <xdr:colOff>38100</xdr:colOff>
      <xdr:row>54</xdr:row>
      <xdr:rowOff>40996</xdr:rowOff>
    </xdr:to>
    <xdr:sp macro="" textlink="">
      <xdr:nvSpPr>
        <xdr:cNvPr id="94" name="楕円 93">
          <a:extLst>
            <a:ext uri="{FF2B5EF4-FFF2-40B4-BE49-F238E27FC236}">
              <a16:creationId xmlns:a16="http://schemas.microsoft.com/office/drawing/2014/main" id="{00000000-0008-0000-0600-00005E000000}"/>
            </a:ext>
          </a:extLst>
        </xdr:cNvPr>
        <xdr:cNvSpPr/>
      </xdr:nvSpPr>
      <xdr:spPr>
        <a:xfrm>
          <a:off x="3312160" y="8995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161646</xdr:rowOff>
    </xdr:from>
    <xdr:to>
      <xdr:col>19</xdr:col>
      <xdr:colOff>177800</xdr:colOff>
      <xdr:row>55</xdr:row>
      <xdr:rowOff>168961</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flipV="1">
          <a:off x="2565400" y="9046566"/>
          <a:ext cx="789940" cy="3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57523</xdr:rowOff>
    </xdr:from>
    <xdr:ext cx="534377"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3105931" y="877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118161</xdr:rowOff>
    </xdr:from>
    <xdr:to>
      <xdr:col>15</xdr:col>
      <xdr:colOff>101600</xdr:colOff>
      <xdr:row>56</xdr:row>
      <xdr:rowOff>48311</xdr:rowOff>
    </xdr:to>
    <xdr:sp macro="" textlink="">
      <xdr:nvSpPr>
        <xdr:cNvPr id="97" name="楕円 96">
          <a:extLst>
            <a:ext uri="{FF2B5EF4-FFF2-40B4-BE49-F238E27FC236}">
              <a16:creationId xmlns:a16="http://schemas.microsoft.com/office/drawing/2014/main" id="{00000000-0008-0000-0600-000061000000}"/>
            </a:ext>
          </a:extLst>
        </xdr:cNvPr>
        <xdr:cNvSpPr/>
      </xdr:nvSpPr>
      <xdr:spPr>
        <a:xfrm>
          <a:off x="2514600" y="9338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168961</xdr:rowOff>
    </xdr:from>
    <xdr:to>
      <xdr:col>15</xdr:col>
      <xdr:colOff>50800</xdr:colOff>
      <xdr:row>58</xdr:row>
      <xdr:rowOff>24485</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flipV="1">
          <a:off x="1790700" y="9389161"/>
          <a:ext cx="774700" cy="35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54</xdr:row>
      <xdr:rowOff>64838</xdr:rowOff>
    </xdr:from>
    <xdr:ext cx="534377"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43931" y="91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145135</xdr:rowOff>
    </xdr:from>
    <xdr:to>
      <xdr:col>10</xdr:col>
      <xdr:colOff>165100</xdr:colOff>
      <xdr:row>58</xdr:row>
      <xdr:rowOff>75285</xdr:rowOff>
    </xdr:to>
    <xdr:sp macro="" textlink="">
      <xdr:nvSpPr>
        <xdr:cNvPr id="100" name="楕円 99">
          <a:extLst>
            <a:ext uri="{FF2B5EF4-FFF2-40B4-BE49-F238E27FC236}">
              <a16:creationId xmlns:a16="http://schemas.microsoft.com/office/drawing/2014/main" id="{00000000-0008-0000-0600-000064000000}"/>
            </a:ext>
          </a:extLst>
        </xdr:cNvPr>
        <xdr:cNvSpPr/>
      </xdr:nvSpPr>
      <xdr:spPr>
        <a:xfrm>
          <a:off x="1739900" y="9700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24485</xdr:rowOff>
    </xdr:from>
    <xdr:to>
      <xdr:col>10</xdr:col>
      <xdr:colOff>114300</xdr:colOff>
      <xdr:row>58</xdr:row>
      <xdr:rowOff>147930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flipV="1">
          <a:off x="1008380" y="9747605"/>
          <a:ext cx="78232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91812</xdr:rowOff>
    </xdr:from>
    <xdr:ext cx="534377"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546371" y="94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97130</xdr:rowOff>
    </xdr:from>
    <xdr:to>
      <xdr:col>6</xdr:col>
      <xdr:colOff>38100</xdr:colOff>
      <xdr:row>59</xdr:row>
      <xdr:rowOff>27280</xdr:rowOff>
    </xdr:to>
    <xdr:sp macro="" textlink="">
      <xdr:nvSpPr>
        <xdr:cNvPr id="103" name="楕円 102">
          <a:extLst>
            <a:ext uri="{FF2B5EF4-FFF2-40B4-BE49-F238E27FC236}">
              <a16:creationId xmlns:a16="http://schemas.microsoft.com/office/drawing/2014/main" id="{00000000-0008-0000-0600-000067000000}"/>
            </a:ext>
          </a:extLst>
        </xdr:cNvPr>
        <xdr:cNvSpPr/>
      </xdr:nvSpPr>
      <xdr:spPr>
        <a:xfrm>
          <a:off x="965200" y="9820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43807</xdr:rowOff>
    </xdr:from>
    <xdr:ext cx="534377"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71671" y="95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5" name="正方形/長方形 104">
          <a:extLst>
            <a:ext uri="{FF2B5EF4-FFF2-40B4-BE49-F238E27FC236}">
              <a16:creationId xmlns:a16="http://schemas.microsoft.com/office/drawing/2014/main" id="{00000000-0008-0000-0600-000069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6" name="正方形/長方形 105">
          <a:extLst>
            <a:ext uri="{FF2B5EF4-FFF2-40B4-BE49-F238E27FC236}">
              <a16:creationId xmlns:a16="http://schemas.microsoft.com/office/drawing/2014/main" id="{00000000-0008-0000-0600-00006A000000}"/>
            </a:ext>
          </a:extLst>
        </xdr:cNvPr>
        <xdr:cNvSpPr/>
      </xdr:nvSpPr>
      <xdr:spPr>
        <a:xfrm>
          <a:off x="11328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7" name="正方形/長方形 106">
          <a:extLst>
            <a:ext uri="{FF2B5EF4-FFF2-40B4-BE49-F238E27FC236}">
              <a16:creationId xmlns:a16="http://schemas.microsoft.com/office/drawing/2014/main" id="{00000000-0008-0000-0600-00006B000000}"/>
            </a:ext>
          </a:extLst>
        </xdr:cNvPr>
        <xdr:cNvSpPr/>
      </xdr:nvSpPr>
      <xdr:spPr>
        <a:xfrm>
          <a:off x="11328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8" name="正方形/長方形 107">
          <a:extLst>
            <a:ext uri="{FF2B5EF4-FFF2-40B4-BE49-F238E27FC236}">
              <a16:creationId xmlns:a16="http://schemas.microsoft.com/office/drawing/2014/main" id="{00000000-0008-0000-0600-00006C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271961" y="1352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71961" y="132040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71961" y="12885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71961" y="12566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71961" y="122433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71961" y="11924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38299</xdr:rowOff>
    </xdr:from>
    <xdr:ext cx="467179"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71961" y="116054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71961" y="112865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6" name="維持補修費グラフ枠">
          <a:extLst>
            <a:ext uri="{FF2B5EF4-FFF2-40B4-BE49-F238E27FC236}">
              <a16:creationId xmlns:a16="http://schemas.microsoft.com/office/drawing/2014/main" id="{00000000-0008-0000-0600-00007E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160746</xdr:rowOff>
    </xdr:from>
    <xdr:to>
      <xdr:col>24</xdr:col>
      <xdr:colOff>114300</xdr:colOff>
      <xdr:row>71</xdr:row>
      <xdr:rowOff>90896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036060" y="11895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70</xdr:row>
      <xdr:rowOff>38463</xdr:rowOff>
    </xdr:from>
    <xdr:to>
      <xdr:col>24</xdr:col>
      <xdr:colOff>63500</xdr:colOff>
      <xdr:row>71</xdr:row>
      <xdr:rowOff>40096</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a:off x="3355340" y="11773263"/>
          <a:ext cx="731520" cy="16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62973</xdr:rowOff>
    </xdr:from>
    <xdr:ext cx="469744" cy="259045"/>
    <xdr:sp macro="" textlink="">
      <xdr:nvSpPr>
        <xdr:cNvPr id="134" name="維持補修費該当値テキスト">
          <a:extLst>
            <a:ext uri="{FF2B5EF4-FFF2-40B4-BE49-F238E27FC236}">
              <a16:creationId xmlns:a16="http://schemas.microsoft.com/office/drawing/2014/main" id="{00000000-0008-0000-0600-000086000000}"/>
            </a:ext>
          </a:extLst>
        </xdr:cNvPr>
        <xdr:cNvSpPr txBox="1"/>
      </xdr:nvSpPr>
      <xdr:spPr>
        <a:xfrm>
          <a:off x="4137660" y="1179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159113</xdr:rowOff>
    </xdr:from>
    <xdr:to>
      <xdr:col>20</xdr:col>
      <xdr:colOff>38100</xdr:colOff>
      <xdr:row>70</xdr:row>
      <xdr:rowOff>89263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312160" y="11726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38463</xdr:rowOff>
    </xdr:from>
    <xdr:to>
      <xdr:col>19</xdr:col>
      <xdr:colOff>177800</xdr:colOff>
      <xdr:row>71</xdr:row>
      <xdr:rowOff>111941</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flipV="1">
          <a:off x="2565400" y="11773263"/>
          <a:ext cx="789940" cy="24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68</xdr:row>
      <xdr:rowOff>105790</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38248" y="1150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61141</xdr:rowOff>
    </xdr:from>
    <xdr:to>
      <xdr:col>15</xdr:col>
      <xdr:colOff>101600</xdr:colOff>
      <xdr:row>71</xdr:row>
      <xdr:rowOff>162741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14600" y="119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71</xdr:row>
      <xdr:rowOff>111941</xdr:rowOff>
    </xdr:from>
    <xdr:to>
      <xdr:col>15</xdr:col>
      <xdr:colOff>50800</xdr:colOff>
      <xdr:row>74</xdr:row>
      <xdr:rowOff>2540</xdr:rowOff>
    </xdr:to>
    <xdr:cxnSp macro="">
      <xdr:nvCxnSpPr>
        <xdr:cNvPr id="139" name="直線コネクタ 138">
          <a:extLst>
            <a:ext uri="{FF2B5EF4-FFF2-40B4-BE49-F238E27FC236}">
              <a16:creationId xmlns:a16="http://schemas.microsoft.com/office/drawing/2014/main" id="{00000000-0008-0000-0600-00008B000000}"/>
            </a:ext>
          </a:extLst>
        </xdr:cNvPr>
        <xdr:cNvCxnSpPr/>
      </xdr:nvCxnSpPr>
      <xdr:spPr>
        <a:xfrm flipV="1">
          <a:off x="1790700" y="12014381"/>
          <a:ext cx="7747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70</xdr:row>
      <xdr:rowOff>7818</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353388" y="1174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123190</xdr:rowOff>
    </xdr:from>
    <xdr:to>
      <xdr:col>10</xdr:col>
      <xdr:colOff>165100</xdr:colOff>
      <xdr:row>74</xdr:row>
      <xdr:rowOff>53340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739900" y="12360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74</xdr:row>
      <xdr:rowOff>2540</xdr:rowOff>
    </xdr:from>
    <xdr:to>
      <xdr:col>10</xdr:col>
      <xdr:colOff>114300</xdr:colOff>
      <xdr:row>78</xdr:row>
      <xdr:rowOff>61323</xdr:rowOff>
    </xdr:to>
    <xdr:cxnSp macro="">
      <xdr:nvCxnSpPr>
        <xdr:cNvPr id="142" name="直線コネクタ 141">
          <a:extLst>
            <a:ext uri="{FF2B5EF4-FFF2-40B4-BE49-F238E27FC236}">
              <a16:creationId xmlns:a16="http://schemas.microsoft.com/office/drawing/2014/main" id="{00000000-0008-0000-0600-00008E000000}"/>
            </a:ext>
          </a:extLst>
        </xdr:cNvPr>
        <xdr:cNvCxnSpPr/>
      </xdr:nvCxnSpPr>
      <xdr:spPr>
        <a:xfrm flipV="1">
          <a:off x="1008380" y="12407900"/>
          <a:ext cx="78232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72</xdr:row>
      <xdr:rowOff>69867</xdr:rowOff>
    </xdr:from>
    <xdr:ext cx="469744"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78688" y="1213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10523</xdr:rowOff>
    </xdr:from>
    <xdr:to>
      <xdr:col>6</xdr:col>
      <xdr:colOff>38100</xdr:colOff>
      <xdr:row>78</xdr:row>
      <xdr:rowOff>112123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965200" y="13086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128650</xdr:rowOff>
    </xdr:from>
    <xdr:ext cx="469744"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03988" y="1286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1328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1328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7196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71961" y="165023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71961" y="16129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71961" y="157594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78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078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5" name="扶助費グラフ枠">
          <a:extLst>
            <a:ext uri="{FF2B5EF4-FFF2-40B4-BE49-F238E27FC236}">
              <a16:creationId xmlns:a16="http://schemas.microsoft.com/office/drawing/2014/main" id="{00000000-0008-0000-0600-0000A5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107950</xdr:rowOff>
    </xdr:from>
    <xdr:to>
      <xdr:col>24</xdr:col>
      <xdr:colOff>114300</xdr:colOff>
      <xdr:row>92</xdr:row>
      <xdr:rowOff>38100</xdr:rowOff>
    </xdr:to>
    <xdr:sp macro="" textlink="">
      <xdr:nvSpPr>
        <xdr:cNvPr id="171" name="楕円 170">
          <a:extLst>
            <a:ext uri="{FF2B5EF4-FFF2-40B4-BE49-F238E27FC236}">
              <a16:creationId xmlns:a16="http://schemas.microsoft.com/office/drawing/2014/main" id="{00000000-0008-0000-0600-0000AB000000}"/>
            </a:ext>
          </a:extLst>
        </xdr:cNvPr>
        <xdr:cNvSpPr/>
      </xdr:nvSpPr>
      <xdr:spPr>
        <a:xfrm>
          <a:off x="4036060" y="1536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90</xdr:row>
      <xdr:rowOff>71120</xdr:rowOff>
    </xdr:from>
    <xdr:to>
      <xdr:col>24</xdr:col>
      <xdr:colOff>63500</xdr:colOff>
      <xdr:row>91</xdr:row>
      <xdr:rowOff>158750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355340" y="15158720"/>
          <a:ext cx="73152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10177</xdr:rowOff>
    </xdr:from>
    <xdr:ext cx="534377" cy="259045"/>
    <xdr:sp macro="" textlink="">
      <xdr:nvSpPr>
        <xdr:cNvPr id="173" name="扶助費該当値テキスト">
          <a:extLst>
            <a:ext uri="{FF2B5EF4-FFF2-40B4-BE49-F238E27FC236}">
              <a16:creationId xmlns:a16="http://schemas.microsoft.com/office/drawing/2014/main" id="{00000000-0008-0000-0600-0000AD000000}"/>
            </a:ext>
          </a:extLst>
        </xdr:cNvPr>
        <xdr:cNvSpPr txBox="1"/>
      </xdr:nvSpPr>
      <xdr:spPr>
        <a:xfrm>
          <a:off x="4137660" y="152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20320</xdr:rowOff>
    </xdr:from>
    <xdr:to>
      <xdr:col>20</xdr:col>
      <xdr:colOff>38100</xdr:colOff>
      <xdr:row>90</xdr:row>
      <xdr:rowOff>121920</xdr:rowOff>
    </xdr:to>
    <xdr:sp macro="" textlink="">
      <xdr:nvSpPr>
        <xdr:cNvPr id="174" name="楕円 173">
          <a:extLst>
            <a:ext uri="{FF2B5EF4-FFF2-40B4-BE49-F238E27FC236}">
              <a16:creationId xmlns:a16="http://schemas.microsoft.com/office/drawing/2014/main" id="{00000000-0008-0000-0600-0000AE000000}"/>
            </a:ext>
          </a:extLst>
        </xdr:cNvPr>
        <xdr:cNvSpPr/>
      </xdr:nvSpPr>
      <xdr:spPr>
        <a:xfrm>
          <a:off x="3312160" y="15107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71120</xdr:rowOff>
    </xdr:from>
    <xdr:to>
      <xdr:col>19</xdr:col>
      <xdr:colOff>177800</xdr:colOff>
      <xdr:row>94</xdr:row>
      <xdr:rowOff>17780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565400" y="15158720"/>
          <a:ext cx="78994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88</xdr:row>
      <xdr:rowOff>138447</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105931" y="1489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138430</xdr:rowOff>
    </xdr:from>
    <xdr:to>
      <xdr:col>15</xdr:col>
      <xdr:colOff>101600</xdr:colOff>
      <xdr:row>94</xdr:row>
      <xdr:rowOff>68580</xdr:rowOff>
    </xdr:to>
    <xdr:sp macro="" textlink="">
      <xdr:nvSpPr>
        <xdr:cNvPr id="177" name="楕円 176">
          <a:extLst>
            <a:ext uri="{FF2B5EF4-FFF2-40B4-BE49-F238E27FC236}">
              <a16:creationId xmlns:a16="http://schemas.microsoft.com/office/drawing/2014/main" id="{00000000-0008-0000-0600-0000B1000000}"/>
            </a:ext>
          </a:extLst>
        </xdr:cNvPr>
        <xdr:cNvSpPr/>
      </xdr:nvSpPr>
      <xdr:spPr>
        <a:xfrm>
          <a:off x="2514600" y="1572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94</xdr:row>
      <xdr:rowOff>17780</xdr:rowOff>
    </xdr:from>
    <xdr:to>
      <xdr:col>15</xdr:col>
      <xdr:colOff>50800</xdr:colOff>
      <xdr:row>97</xdr:row>
      <xdr:rowOff>55880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790700" y="15775940"/>
          <a:ext cx="7747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92</xdr:row>
      <xdr:rowOff>85107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353388" y="1550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5080</xdr:rowOff>
    </xdr:from>
    <xdr:to>
      <xdr:col>10</xdr:col>
      <xdr:colOff>165100</xdr:colOff>
      <xdr:row>97</xdr:row>
      <xdr:rowOff>106680</xdr:rowOff>
    </xdr:to>
    <xdr:sp macro="" textlink="">
      <xdr:nvSpPr>
        <xdr:cNvPr id="180" name="楕円 179">
          <a:extLst>
            <a:ext uri="{FF2B5EF4-FFF2-40B4-BE49-F238E27FC236}">
              <a16:creationId xmlns:a16="http://schemas.microsoft.com/office/drawing/2014/main" id="{00000000-0008-0000-0600-0000B4000000}"/>
            </a:ext>
          </a:extLst>
        </xdr:cNvPr>
        <xdr:cNvSpPr/>
      </xdr:nvSpPr>
      <xdr:spPr>
        <a:xfrm>
          <a:off x="17399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55880</xdr:rowOff>
    </xdr:from>
    <xdr:to>
      <xdr:col>10</xdr:col>
      <xdr:colOff>114300</xdr:colOff>
      <xdr:row>98</xdr:row>
      <xdr:rowOff>36830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08380" y="16316960"/>
          <a:ext cx="78232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95</xdr:row>
      <xdr:rowOff>123207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578688" y="1604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157480</xdr:rowOff>
    </xdr:from>
    <xdr:to>
      <xdr:col>6</xdr:col>
      <xdr:colOff>38100</xdr:colOff>
      <xdr:row>98</xdr:row>
      <xdr:rowOff>87630</xdr:rowOff>
    </xdr:to>
    <xdr:sp macro="" textlink="">
      <xdr:nvSpPr>
        <xdr:cNvPr id="183" name="楕円 182">
          <a:extLst>
            <a:ext uri="{FF2B5EF4-FFF2-40B4-BE49-F238E27FC236}">
              <a16:creationId xmlns:a16="http://schemas.microsoft.com/office/drawing/2014/main" id="{00000000-0008-0000-0600-0000B7000000}"/>
            </a:ext>
          </a:extLst>
        </xdr:cNvPr>
        <xdr:cNvSpPr/>
      </xdr:nvSpPr>
      <xdr:spPr>
        <a:xfrm>
          <a:off x="965200" y="1641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104157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03988" y="161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5" name="正方形/長方形 184">
          <a:extLst>
            <a:ext uri="{FF2B5EF4-FFF2-40B4-BE49-F238E27FC236}">
              <a16:creationId xmlns:a16="http://schemas.microsoft.com/office/drawing/2014/main" id="{00000000-0008-0000-0600-0000B900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6" name="正方形/長方形 185">
          <a:extLst>
            <a:ext uri="{FF2B5EF4-FFF2-40B4-BE49-F238E27FC236}">
              <a16:creationId xmlns:a16="http://schemas.microsoft.com/office/drawing/2014/main" id="{00000000-0008-0000-0600-0000BA000000}"/>
            </a:ext>
          </a:extLst>
        </xdr:cNvPr>
        <xdr:cNvSpPr/>
      </xdr:nvSpPr>
      <xdr:spPr>
        <a:xfrm>
          <a:off x="62661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7" name="正方形/長方形 186">
          <a:extLst>
            <a:ext uri="{FF2B5EF4-FFF2-40B4-BE49-F238E27FC236}">
              <a16:creationId xmlns:a16="http://schemas.microsoft.com/office/drawing/2014/main" id="{00000000-0008-0000-0600-0000BB000000}"/>
            </a:ext>
          </a:extLst>
        </xdr:cNvPr>
        <xdr:cNvSpPr/>
      </xdr:nvSpPr>
      <xdr:spPr>
        <a:xfrm>
          <a:off x="62661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8" name="正方形/長方形 187">
          <a:extLst>
            <a:ext uri="{FF2B5EF4-FFF2-40B4-BE49-F238E27FC236}">
              <a16:creationId xmlns:a16="http://schemas.microsoft.com/office/drawing/2014/main" id="{00000000-0008-0000-0600-0000BC00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5299921" y="681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5299921" y="64984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529992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198" name="直線コネクタ 197">
          <a:extLst>
            <a:ext uri="{FF2B5EF4-FFF2-40B4-BE49-F238E27FC236}">
              <a16:creationId xmlns:a16="http://schemas.microsoft.com/office/drawing/2014/main" id="{00000000-0008-0000-0600-0000C600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02" name="直線コネクタ 201">
          <a:extLst>
            <a:ext uri="{FF2B5EF4-FFF2-40B4-BE49-F238E27FC236}">
              <a16:creationId xmlns:a16="http://schemas.microsoft.com/office/drawing/2014/main" id="{00000000-0008-0000-0600-0000CA00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6" name="補助費等グラフ枠">
          <a:extLst>
            <a:ext uri="{FF2B5EF4-FFF2-40B4-BE49-F238E27FC236}">
              <a16:creationId xmlns:a16="http://schemas.microsoft.com/office/drawing/2014/main" id="{00000000-0008-0000-0600-0000CE00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159657</xdr:rowOff>
    </xdr:from>
    <xdr:to>
      <xdr:col>55</xdr:col>
      <xdr:colOff>50800</xdr:colOff>
      <xdr:row>35</xdr:row>
      <xdr:rowOff>89807</xdr:rowOff>
    </xdr:to>
    <xdr:sp macro="" textlink="">
      <xdr:nvSpPr>
        <xdr:cNvPr id="212" name="楕円 211">
          <a:extLst>
            <a:ext uri="{FF2B5EF4-FFF2-40B4-BE49-F238E27FC236}">
              <a16:creationId xmlns:a16="http://schemas.microsoft.com/office/drawing/2014/main" id="{00000000-0008-0000-0600-0000D4000000}"/>
            </a:ext>
          </a:extLst>
        </xdr:cNvPr>
        <xdr:cNvSpPr/>
      </xdr:nvSpPr>
      <xdr:spPr>
        <a:xfrm>
          <a:off x="9192260" y="5859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31</xdr:row>
      <xdr:rowOff>53703</xdr:rowOff>
    </xdr:from>
    <xdr:to>
      <xdr:col>55</xdr:col>
      <xdr:colOff>0</xdr:colOff>
      <xdr:row>35</xdr:row>
      <xdr:rowOff>39007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8496300" y="5250543"/>
          <a:ext cx="723900" cy="65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61884</xdr:rowOff>
    </xdr:from>
    <xdr:ext cx="599010" cy="259045"/>
    <xdr:sp macro="" textlink="">
      <xdr:nvSpPr>
        <xdr:cNvPr id="214" name="補助費等該当値テキスト">
          <a:extLst>
            <a:ext uri="{FF2B5EF4-FFF2-40B4-BE49-F238E27FC236}">
              <a16:creationId xmlns:a16="http://schemas.microsoft.com/office/drawing/2014/main" id="{00000000-0008-0000-0600-0000D6000000}"/>
            </a:ext>
          </a:extLst>
        </xdr:cNvPr>
        <xdr:cNvSpPr txBox="1"/>
      </xdr:nvSpPr>
      <xdr:spPr>
        <a:xfrm>
          <a:off x="9271000" y="576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2903</xdr:rowOff>
    </xdr:from>
    <xdr:to>
      <xdr:col>50</xdr:col>
      <xdr:colOff>165100</xdr:colOff>
      <xdr:row>31</xdr:row>
      <xdr:rowOff>104503</xdr:rowOff>
    </xdr:to>
    <xdr:sp macro="" textlink="">
      <xdr:nvSpPr>
        <xdr:cNvPr id="215" name="楕円 214">
          <a:extLst>
            <a:ext uri="{FF2B5EF4-FFF2-40B4-BE49-F238E27FC236}">
              <a16:creationId xmlns:a16="http://schemas.microsoft.com/office/drawing/2014/main" id="{00000000-0008-0000-0600-0000D7000000}"/>
            </a:ext>
          </a:extLst>
        </xdr:cNvPr>
        <xdr:cNvSpPr/>
      </xdr:nvSpPr>
      <xdr:spPr>
        <a:xfrm>
          <a:off x="8445500" y="51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53703</xdr:rowOff>
    </xdr:from>
    <xdr:to>
      <xdr:col>50</xdr:col>
      <xdr:colOff>114300</xdr:colOff>
      <xdr:row>34</xdr:row>
      <xdr:rowOff>136216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flipV="1">
          <a:off x="7713980" y="5250543"/>
          <a:ext cx="782320" cy="58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29</xdr:row>
      <xdr:rowOff>121030</xdr:rowOff>
    </xdr:from>
    <xdr:ext cx="599010"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8214575" y="498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85416</xdr:rowOff>
    </xdr:from>
    <xdr:to>
      <xdr:col>46</xdr:col>
      <xdr:colOff>38100</xdr:colOff>
      <xdr:row>35</xdr:row>
      <xdr:rowOff>15566</xdr:rowOff>
    </xdr:to>
    <xdr:sp macro="" textlink="">
      <xdr:nvSpPr>
        <xdr:cNvPr id="218" name="楕円 217">
          <a:extLst>
            <a:ext uri="{FF2B5EF4-FFF2-40B4-BE49-F238E27FC236}">
              <a16:creationId xmlns:a16="http://schemas.microsoft.com/office/drawing/2014/main" id="{00000000-0008-0000-0600-0000DA000000}"/>
            </a:ext>
          </a:extLst>
        </xdr:cNvPr>
        <xdr:cNvSpPr/>
      </xdr:nvSpPr>
      <xdr:spPr>
        <a:xfrm>
          <a:off x="7670800" y="5785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30</xdr:row>
      <xdr:rowOff>162016</xdr:rowOff>
    </xdr:from>
    <xdr:to>
      <xdr:col>45</xdr:col>
      <xdr:colOff>177800</xdr:colOff>
      <xdr:row>34</xdr:row>
      <xdr:rowOff>136216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24040" y="5191216"/>
          <a:ext cx="789940" cy="6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33</xdr:row>
      <xdr:rowOff>32093</xdr:rowOff>
    </xdr:from>
    <xdr:ext cx="599010"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7444955" y="55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111216</xdr:rowOff>
    </xdr:from>
    <xdr:to>
      <xdr:col>41</xdr:col>
      <xdr:colOff>101600</xdr:colOff>
      <xdr:row>31</xdr:row>
      <xdr:rowOff>41366</xdr:rowOff>
    </xdr:to>
    <xdr:sp macro="" textlink="">
      <xdr:nvSpPr>
        <xdr:cNvPr id="221" name="楕円 220">
          <a:extLst>
            <a:ext uri="{FF2B5EF4-FFF2-40B4-BE49-F238E27FC236}">
              <a16:creationId xmlns:a16="http://schemas.microsoft.com/office/drawing/2014/main" id="{00000000-0008-0000-0600-0000DD000000}"/>
            </a:ext>
          </a:extLst>
        </xdr:cNvPr>
        <xdr:cNvSpPr/>
      </xdr:nvSpPr>
      <xdr:spPr>
        <a:xfrm>
          <a:off x="6873240" y="5140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30</xdr:row>
      <xdr:rowOff>162016</xdr:rowOff>
    </xdr:from>
    <xdr:to>
      <xdr:col>41</xdr:col>
      <xdr:colOff>50800</xdr:colOff>
      <xdr:row>39</xdr:row>
      <xdr:rowOff>581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6149340" y="5191216"/>
          <a:ext cx="774700" cy="134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29</xdr:row>
      <xdr:rowOff>57893</xdr:rowOff>
    </xdr:from>
    <xdr:ext cx="599010"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6670255" y="49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121231</xdr:rowOff>
    </xdr:from>
    <xdr:to>
      <xdr:col>36</xdr:col>
      <xdr:colOff>165100</xdr:colOff>
      <xdr:row>39</xdr:row>
      <xdr:rowOff>51381</xdr:rowOff>
    </xdr:to>
    <xdr:sp macro="" textlink="">
      <xdr:nvSpPr>
        <xdr:cNvPr id="224" name="楕円 223">
          <a:extLst>
            <a:ext uri="{FF2B5EF4-FFF2-40B4-BE49-F238E27FC236}">
              <a16:creationId xmlns:a16="http://schemas.microsoft.com/office/drawing/2014/main" id="{00000000-0008-0000-0600-0000E0000000}"/>
            </a:ext>
          </a:extLst>
        </xdr:cNvPr>
        <xdr:cNvSpPr/>
      </xdr:nvSpPr>
      <xdr:spPr>
        <a:xfrm>
          <a:off x="6098540" y="6491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67908</xdr:rowOff>
    </xdr:from>
    <xdr:ext cx="599010"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5872695" y="627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6" name="正方形/長方形 225">
          <a:extLst>
            <a:ext uri="{FF2B5EF4-FFF2-40B4-BE49-F238E27FC236}">
              <a16:creationId xmlns:a16="http://schemas.microsoft.com/office/drawing/2014/main" id="{00000000-0008-0000-0600-0000E200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7" name="正方形/長方形 226">
          <a:extLst>
            <a:ext uri="{FF2B5EF4-FFF2-40B4-BE49-F238E27FC236}">
              <a16:creationId xmlns:a16="http://schemas.microsoft.com/office/drawing/2014/main" id="{00000000-0008-0000-0600-0000E3000000}"/>
            </a:ext>
          </a:extLst>
        </xdr:cNvPr>
        <xdr:cNvSpPr/>
      </xdr:nvSpPr>
      <xdr:spPr>
        <a:xfrm>
          <a:off x="62661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8" name="正方形/長方形 227">
          <a:extLst>
            <a:ext uri="{FF2B5EF4-FFF2-40B4-BE49-F238E27FC236}">
              <a16:creationId xmlns:a16="http://schemas.microsoft.com/office/drawing/2014/main" id="{00000000-0008-0000-0600-0000E4000000}"/>
            </a:ext>
          </a:extLst>
        </xdr:cNvPr>
        <xdr:cNvSpPr/>
      </xdr:nvSpPr>
      <xdr:spPr>
        <a:xfrm>
          <a:off x="62661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9" name="正方形/長方形 228">
          <a:extLst>
            <a:ext uri="{FF2B5EF4-FFF2-40B4-BE49-F238E27FC236}">
              <a16:creationId xmlns:a16="http://schemas.microsoft.com/office/drawing/2014/main" id="{00000000-0008-0000-0600-0000E500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53640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53640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3" name="普通建設事業費グラフ枠">
          <a:extLst>
            <a:ext uri="{FF2B5EF4-FFF2-40B4-BE49-F238E27FC236}">
              <a16:creationId xmlns:a16="http://schemas.microsoft.com/office/drawing/2014/main" id="{00000000-0008-0000-0600-0000F300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36116</xdr:rowOff>
    </xdr:from>
    <xdr:to>
      <xdr:col>55</xdr:col>
      <xdr:colOff>50800</xdr:colOff>
      <xdr:row>52</xdr:row>
      <xdr:rowOff>137716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9192260" y="8753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52</xdr:row>
      <xdr:rowOff>86916</xdr:rowOff>
    </xdr:from>
    <xdr:to>
      <xdr:col>55</xdr:col>
      <xdr:colOff>0</xdr:colOff>
      <xdr:row>58</xdr:row>
      <xdr:rowOff>144798</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8496300" y="8804196"/>
          <a:ext cx="723900" cy="10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109793</xdr:rowOff>
    </xdr:from>
    <xdr:ext cx="599010" cy="259045"/>
    <xdr:sp macro="" textlink="">
      <xdr:nvSpPr>
        <xdr:cNvPr id="251" name="普通建設事業費該当値テキスト">
          <a:extLst>
            <a:ext uri="{FF2B5EF4-FFF2-40B4-BE49-F238E27FC236}">
              <a16:creationId xmlns:a16="http://schemas.microsoft.com/office/drawing/2014/main" id="{00000000-0008-0000-0600-0000FB000000}"/>
            </a:ext>
          </a:extLst>
        </xdr:cNvPr>
        <xdr:cNvSpPr txBox="1"/>
      </xdr:nvSpPr>
      <xdr:spPr>
        <a:xfrm>
          <a:off x="9271000" y="865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93998</xdr:rowOff>
    </xdr:from>
    <xdr:to>
      <xdr:col>50</xdr:col>
      <xdr:colOff>165100</xdr:colOff>
      <xdr:row>59</xdr:row>
      <xdr:rowOff>24148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8445500" y="9817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40808</xdr:rowOff>
    </xdr:from>
    <xdr:to>
      <xdr:col>50</xdr:col>
      <xdr:colOff>114300</xdr:colOff>
      <xdr:row>58</xdr:row>
      <xdr:rowOff>144798</xdr:rowOff>
    </xdr:to>
    <xdr:cxnSp macro="">
      <xdr:nvCxnSpPr>
        <xdr:cNvPr id="253" name="直線コネクタ 252">
          <a:extLst>
            <a:ext uri="{FF2B5EF4-FFF2-40B4-BE49-F238E27FC236}">
              <a16:creationId xmlns:a16="http://schemas.microsoft.com/office/drawing/2014/main" id="{00000000-0008-0000-0600-0000FD000000}"/>
            </a:ext>
          </a:extLst>
        </xdr:cNvPr>
        <xdr:cNvCxnSpPr/>
      </xdr:nvCxnSpPr>
      <xdr:spPr>
        <a:xfrm>
          <a:off x="7713980" y="9763928"/>
          <a:ext cx="782320" cy="10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57</xdr:row>
      <xdr:rowOff>40675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239271" y="95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161458</xdr:rowOff>
    </xdr:from>
    <xdr:to>
      <xdr:col>46</xdr:col>
      <xdr:colOff>38100</xdr:colOff>
      <xdr:row>58</xdr:row>
      <xdr:rowOff>91608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7670800" y="9716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40808</xdr:rowOff>
    </xdr:from>
    <xdr:to>
      <xdr:col>45</xdr:col>
      <xdr:colOff>177800</xdr:colOff>
      <xdr:row>59</xdr:row>
      <xdr:rowOff>34818</xdr:rowOff>
    </xdr:to>
    <xdr:cxnSp macro="">
      <xdr:nvCxnSpPr>
        <xdr:cNvPr id="256" name="直線コネクタ 255">
          <a:extLst>
            <a:ext uri="{FF2B5EF4-FFF2-40B4-BE49-F238E27FC236}">
              <a16:creationId xmlns:a16="http://schemas.microsoft.com/office/drawing/2014/main" id="{00000000-0008-0000-0600-000000010000}"/>
            </a:ext>
          </a:extLst>
        </xdr:cNvPr>
        <xdr:cNvCxnSpPr/>
      </xdr:nvCxnSpPr>
      <xdr:spPr>
        <a:xfrm flipV="1">
          <a:off x="6924040" y="9763928"/>
          <a:ext cx="789940" cy="16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56</xdr:row>
      <xdr:rowOff>108135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7477271" y="94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155468</xdr:rowOff>
    </xdr:from>
    <xdr:to>
      <xdr:col>41</xdr:col>
      <xdr:colOff>101600</xdr:colOff>
      <xdr:row>59</xdr:row>
      <xdr:rowOff>85618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6873240" y="9878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34818</xdr:rowOff>
    </xdr:from>
    <xdr:to>
      <xdr:col>41</xdr:col>
      <xdr:colOff>50800</xdr:colOff>
      <xdr:row>59</xdr:row>
      <xdr:rowOff>44466</xdr:rowOff>
    </xdr:to>
    <xdr:cxnSp macro="">
      <xdr:nvCxnSpPr>
        <xdr:cNvPr id="259" name="直線コネクタ 258">
          <a:extLst>
            <a:ext uri="{FF2B5EF4-FFF2-40B4-BE49-F238E27FC236}">
              <a16:creationId xmlns:a16="http://schemas.microsoft.com/office/drawing/2014/main" id="{00000000-0008-0000-0600-000003010000}"/>
            </a:ext>
          </a:extLst>
        </xdr:cNvPr>
        <xdr:cNvCxnSpPr/>
      </xdr:nvCxnSpPr>
      <xdr:spPr>
        <a:xfrm flipV="1">
          <a:off x="6149340" y="9925578"/>
          <a:ext cx="7747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57</xdr:row>
      <xdr:rowOff>102145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702571" y="96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165116</xdr:rowOff>
    </xdr:from>
    <xdr:to>
      <xdr:col>36</xdr:col>
      <xdr:colOff>165100</xdr:colOff>
      <xdr:row>59</xdr:row>
      <xdr:rowOff>95266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6098540" y="9888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111793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5905011" y="966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2661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2661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3640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364041" y="130772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0" name="普通建設事業費 （ うち新規整備　）グラフ枠">
          <a:extLst>
            <a:ext uri="{FF2B5EF4-FFF2-40B4-BE49-F238E27FC236}">
              <a16:creationId xmlns:a16="http://schemas.microsoft.com/office/drawing/2014/main" id="{00000000-0008-0000-0600-000018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38151</xdr:rowOff>
    </xdr:from>
    <xdr:to>
      <xdr:col>55</xdr:col>
      <xdr:colOff>50800</xdr:colOff>
      <xdr:row>77</xdr:row>
      <xdr:rowOff>139751</xdr:rowOff>
    </xdr:to>
    <xdr:sp macro="" textlink="">
      <xdr:nvSpPr>
        <xdr:cNvPr id="286" name="楕円 285">
          <a:extLst>
            <a:ext uri="{FF2B5EF4-FFF2-40B4-BE49-F238E27FC236}">
              <a16:creationId xmlns:a16="http://schemas.microsoft.com/office/drawing/2014/main" id="{00000000-0008-0000-0600-00001E010000}"/>
            </a:ext>
          </a:extLst>
        </xdr:cNvPr>
        <xdr:cNvSpPr/>
      </xdr:nvSpPr>
      <xdr:spPr>
        <a:xfrm>
          <a:off x="9192260" y="12946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88951</xdr:rowOff>
    </xdr:from>
    <xdr:to>
      <xdr:col>55</xdr:col>
      <xdr:colOff>0</xdr:colOff>
      <xdr:row>79</xdr:row>
      <xdr:rowOff>77293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496300" y="12997231"/>
          <a:ext cx="723900" cy="3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111828</xdr:rowOff>
    </xdr:from>
    <xdr:ext cx="534377" cy="259045"/>
    <xdr:sp macro="" textlink="">
      <xdr:nvSpPr>
        <xdr:cNvPr id="288" name="普通建設事業費 （ うち新規整備　）該当値テキスト">
          <a:extLst>
            <a:ext uri="{FF2B5EF4-FFF2-40B4-BE49-F238E27FC236}">
              <a16:creationId xmlns:a16="http://schemas.microsoft.com/office/drawing/2014/main" id="{00000000-0008-0000-0600-000020010000}"/>
            </a:ext>
          </a:extLst>
        </xdr:cNvPr>
        <xdr:cNvSpPr txBox="1"/>
      </xdr:nvSpPr>
      <xdr:spPr>
        <a:xfrm>
          <a:off x="9271000" y="128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26493</xdr:rowOff>
    </xdr:from>
    <xdr:to>
      <xdr:col>50</xdr:col>
      <xdr:colOff>165100</xdr:colOff>
      <xdr:row>79</xdr:row>
      <xdr:rowOff>128093</xdr:rowOff>
    </xdr:to>
    <xdr:sp macro="" textlink="">
      <xdr:nvSpPr>
        <xdr:cNvPr id="289" name="楕円 288">
          <a:extLst>
            <a:ext uri="{FF2B5EF4-FFF2-40B4-BE49-F238E27FC236}">
              <a16:creationId xmlns:a16="http://schemas.microsoft.com/office/drawing/2014/main" id="{00000000-0008-0000-0600-000021010000}"/>
            </a:ext>
          </a:extLst>
        </xdr:cNvPr>
        <xdr:cNvSpPr/>
      </xdr:nvSpPr>
      <xdr:spPr>
        <a:xfrm>
          <a:off x="8445500" y="13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3683</xdr:rowOff>
    </xdr:from>
    <xdr:to>
      <xdr:col>50</xdr:col>
      <xdr:colOff>114300</xdr:colOff>
      <xdr:row>79</xdr:row>
      <xdr:rowOff>77293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713980" y="13247243"/>
          <a:ext cx="78232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77</xdr:row>
      <xdr:rowOff>144620</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239271" y="130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124333</xdr:rowOff>
    </xdr:from>
    <xdr:to>
      <xdr:col>46</xdr:col>
      <xdr:colOff>38100</xdr:colOff>
      <xdr:row>79</xdr:row>
      <xdr:rowOff>54483</xdr:rowOff>
    </xdr:to>
    <xdr:sp macro="" textlink="">
      <xdr:nvSpPr>
        <xdr:cNvPr id="292" name="楕円 291">
          <a:extLst>
            <a:ext uri="{FF2B5EF4-FFF2-40B4-BE49-F238E27FC236}">
              <a16:creationId xmlns:a16="http://schemas.microsoft.com/office/drawing/2014/main" id="{00000000-0008-0000-0600-000024010000}"/>
            </a:ext>
          </a:extLst>
        </xdr:cNvPr>
        <xdr:cNvSpPr/>
      </xdr:nvSpPr>
      <xdr:spPr>
        <a:xfrm>
          <a:off x="7670800" y="13200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73</xdr:row>
      <xdr:rowOff>129642</xdr:rowOff>
    </xdr:from>
    <xdr:to>
      <xdr:col>45</xdr:col>
      <xdr:colOff>177800</xdr:colOff>
      <xdr:row>79</xdr:row>
      <xdr:rowOff>3683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24040" y="12367362"/>
          <a:ext cx="789940" cy="87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77</xdr:row>
      <xdr:rowOff>71010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477271" y="1297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78842</xdr:rowOff>
    </xdr:from>
    <xdr:to>
      <xdr:col>41</xdr:col>
      <xdr:colOff>101600</xdr:colOff>
      <xdr:row>74</xdr:row>
      <xdr:rowOff>8992</xdr:rowOff>
    </xdr:to>
    <xdr:sp macro="" textlink="">
      <xdr:nvSpPr>
        <xdr:cNvPr id="295" name="楕円 294">
          <a:extLst>
            <a:ext uri="{FF2B5EF4-FFF2-40B4-BE49-F238E27FC236}">
              <a16:creationId xmlns:a16="http://schemas.microsoft.com/office/drawing/2014/main" id="{00000000-0008-0000-0600-000027010000}"/>
            </a:ext>
          </a:extLst>
        </xdr:cNvPr>
        <xdr:cNvSpPr/>
      </xdr:nvSpPr>
      <xdr:spPr>
        <a:xfrm>
          <a:off x="6873240" y="12316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71</xdr:row>
      <xdr:rowOff>155931</xdr:rowOff>
    </xdr:from>
    <xdr:to>
      <xdr:col>41</xdr:col>
      <xdr:colOff>50800</xdr:colOff>
      <xdr:row>73</xdr:row>
      <xdr:rowOff>129642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149340" y="12058371"/>
          <a:ext cx="774700" cy="30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72</xdr:row>
      <xdr:rowOff>25519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2571" y="1209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105131</xdr:rowOff>
    </xdr:from>
    <xdr:to>
      <xdr:col>36</xdr:col>
      <xdr:colOff>165100</xdr:colOff>
      <xdr:row>72</xdr:row>
      <xdr:rowOff>35281</xdr:rowOff>
    </xdr:to>
    <xdr:sp macro="" textlink="">
      <xdr:nvSpPr>
        <xdr:cNvPr id="298" name="楕円 297">
          <a:extLst>
            <a:ext uri="{FF2B5EF4-FFF2-40B4-BE49-F238E27FC236}">
              <a16:creationId xmlns:a16="http://schemas.microsoft.com/office/drawing/2014/main" id="{00000000-0008-0000-0600-00002A010000}"/>
            </a:ext>
          </a:extLst>
        </xdr:cNvPr>
        <xdr:cNvSpPr/>
      </xdr:nvSpPr>
      <xdr:spPr>
        <a:xfrm>
          <a:off x="6098540" y="12007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51808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5905011" y="1178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300" name="正方形/長方形 299">
          <a:extLst>
            <a:ext uri="{FF2B5EF4-FFF2-40B4-BE49-F238E27FC236}">
              <a16:creationId xmlns:a16="http://schemas.microsoft.com/office/drawing/2014/main" id="{00000000-0008-0000-0600-00002C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1" name="正方形/長方形 300">
          <a:extLst>
            <a:ext uri="{FF2B5EF4-FFF2-40B4-BE49-F238E27FC236}">
              <a16:creationId xmlns:a16="http://schemas.microsoft.com/office/drawing/2014/main" id="{00000000-0008-0000-0600-00002D010000}"/>
            </a:ext>
          </a:extLst>
        </xdr:cNvPr>
        <xdr:cNvSpPr/>
      </xdr:nvSpPr>
      <xdr:spPr>
        <a:xfrm>
          <a:off x="62661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2" name="正方形/長方形 301">
          <a:extLst>
            <a:ext uri="{FF2B5EF4-FFF2-40B4-BE49-F238E27FC236}">
              <a16:creationId xmlns:a16="http://schemas.microsoft.com/office/drawing/2014/main" id="{00000000-0008-0000-0600-00002E010000}"/>
            </a:ext>
          </a:extLst>
        </xdr:cNvPr>
        <xdr:cNvSpPr/>
      </xdr:nvSpPr>
      <xdr:spPr>
        <a:xfrm>
          <a:off x="62661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3" name="正方形/長方形 302">
          <a:extLst>
            <a:ext uri="{FF2B5EF4-FFF2-40B4-BE49-F238E27FC236}">
              <a16:creationId xmlns:a16="http://schemas.microsoft.com/office/drawing/2014/main" id="{00000000-0008-0000-0600-00002F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53640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53640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1" name="普通建設事業費 （ うち更新整備　）グラフ枠">
          <a:extLst>
            <a:ext uri="{FF2B5EF4-FFF2-40B4-BE49-F238E27FC236}">
              <a16:creationId xmlns:a16="http://schemas.microsoft.com/office/drawing/2014/main" id="{00000000-0008-0000-0600-000041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88247</xdr:rowOff>
    </xdr:from>
    <xdr:to>
      <xdr:col>55</xdr:col>
      <xdr:colOff>50800</xdr:colOff>
      <xdr:row>91</xdr:row>
      <xdr:rowOff>18397</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9192260" y="15175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90</xdr:row>
      <xdr:rowOff>139047</xdr:rowOff>
    </xdr:from>
    <xdr:to>
      <xdr:col>55</xdr:col>
      <xdr:colOff>0</xdr:colOff>
      <xdr:row>93</xdr:row>
      <xdr:rowOff>14405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flipV="1">
          <a:off x="8496300" y="15226647"/>
          <a:ext cx="723900" cy="37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161924</xdr:rowOff>
    </xdr:from>
    <xdr:ext cx="534377" cy="259045"/>
    <xdr:sp macro="" textlink="">
      <xdr:nvSpPr>
        <xdr:cNvPr id="329" name="普通建設事業費 （ うち更新整備　）該当値テキスト">
          <a:extLst>
            <a:ext uri="{FF2B5EF4-FFF2-40B4-BE49-F238E27FC236}">
              <a16:creationId xmlns:a16="http://schemas.microsoft.com/office/drawing/2014/main" id="{00000000-0008-0000-0600-000049010000}"/>
            </a:ext>
          </a:extLst>
        </xdr:cNvPr>
        <xdr:cNvSpPr txBox="1"/>
      </xdr:nvSpPr>
      <xdr:spPr>
        <a:xfrm>
          <a:off x="9271000" y="1508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135055</xdr:rowOff>
    </xdr:from>
    <xdr:to>
      <xdr:col>50</xdr:col>
      <xdr:colOff>165100</xdr:colOff>
      <xdr:row>93</xdr:row>
      <xdr:rowOff>65205</xdr:rowOff>
    </xdr:to>
    <xdr:sp macro="" textlink="">
      <xdr:nvSpPr>
        <xdr:cNvPr id="330" name="楕円 329">
          <a:extLst>
            <a:ext uri="{FF2B5EF4-FFF2-40B4-BE49-F238E27FC236}">
              <a16:creationId xmlns:a16="http://schemas.microsoft.com/office/drawing/2014/main" id="{00000000-0008-0000-0600-00004A010000}"/>
            </a:ext>
          </a:extLst>
        </xdr:cNvPr>
        <xdr:cNvSpPr/>
      </xdr:nvSpPr>
      <xdr:spPr>
        <a:xfrm>
          <a:off x="8445500" y="15557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95613</xdr:rowOff>
    </xdr:from>
    <xdr:to>
      <xdr:col>50</xdr:col>
      <xdr:colOff>114300</xdr:colOff>
      <xdr:row>93</xdr:row>
      <xdr:rowOff>14405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7713980" y="15350853"/>
          <a:ext cx="782320" cy="25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91</xdr:row>
      <xdr:rowOff>81732</xdr:rowOff>
    </xdr:from>
    <xdr:ext cx="534377"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8239271" y="153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44813</xdr:rowOff>
    </xdr:from>
    <xdr:to>
      <xdr:col>46</xdr:col>
      <xdr:colOff>38100</xdr:colOff>
      <xdr:row>91</xdr:row>
      <xdr:rowOff>146413</xdr:rowOff>
    </xdr:to>
    <xdr:sp macro="" textlink="">
      <xdr:nvSpPr>
        <xdr:cNvPr id="333" name="楕円 332">
          <a:extLst>
            <a:ext uri="{FF2B5EF4-FFF2-40B4-BE49-F238E27FC236}">
              <a16:creationId xmlns:a16="http://schemas.microsoft.com/office/drawing/2014/main" id="{00000000-0008-0000-0600-00004D010000}"/>
            </a:ext>
          </a:extLst>
        </xdr:cNvPr>
        <xdr:cNvSpPr/>
      </xdr:nvSpPr>
      <xdr:spPr>
        <a:xfrm>
          <a:off x="7670800" y="153000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91</xdr:row>
      <xdr:rowOff>95613</xdr:rowOff>
    </xdr:from>
    <xdr:to>
      <xdr:col>45</xdr:col>
      <xdr:colOff>177800</xdr:colOff>
      <xdr:row>98</xdr:row>
      <xdr:rowOff>9398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6924040" y="15350853"/>
          <a:ext cx="789940" cy="10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89</xdr:row>
      <xdr:rowOff>162940</xdr:rowOff>
    </xdr:from>
    <xdr:ext cx="534377"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7477271" y="1508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130048</xdr:rowOff>
    </xdr:from>
    <xdr:to>
      <xdr:col>41</xdr:col>
      <xdr:colOff>101600</xdr:colOff>
      <xdr:row>98</xdr:row>
      <xdr:rowOff>60198</xdr:rowOff>
    </xdr:to>
    <xdr:sp macro="" textlink="">
      <xdr:nvSpPr>
        <xdr:cNvPr id="336" name="楕円 335">
          <a:extLst>
            <a:ext uri="{FF2B5EF4-FFF2-40B4-BE49-F238E27FC236}">
              <a16:creationId xmlns:a16="http://schemas.microsoft.com/office/drawing/2014/main" id="{00000000-0008-0000-0600-000050010000}"/>
            </a:ext>
          </a:extLst>
        </xdr:cNvPr>
        <xdr:cNvSpPr/>
      </xdr:nvSpPr>
      <xdr:spPr>
        <a:xfrm>
          <a:off x="6873240" y="16391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98</xdr:row>
      <xdr:rowOff>9398</xdr:rowOff>
    </xdr:from>
    <xdr:to>
      <xdr:col>41</xdr:col>
      <xdr:colOff>50800</xdr:colOff>
      <xdr:row>98</xdr:row>
      <xdr:rowOff>88320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6149340" y="16438118"/>
          <a:ext cx="774700" cy="7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96</xdr:row>
      <xdr:rowOff>76725</xdr:rowOff>
    </xdr:from>
    <xdr:ext cx="534377"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702571" y="161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37520</xdr:rowOff>
    </xdr:from>
    <xdr:to>
      <xdr:col>36</xdr:col>
      <xdr:colOff>165100</xdr:colOff>
      <xdr:row>98</xdr:row>
      <xdr:rowOff>139120</xdr:rowOff>
    </xdr:to>
    <xdr:sp macro="" textlink="">
      <xdr:nvSpPr>
        <xdr:cNvPr id="339" name="楕円 338">
          <a:extLst>
            <a:ext uri="{FF2B5EF4-FFF2-40B4-BE49-F238E27FC236}">
              <a16:creationId xmlns:a16="http://schemas.microsoft.com/office/drawing/2014/main" id="{00000000-0008-0000-0600-000053010000}"/>
            </a:ext>
          </a:extLst>
        </xdr:cNvPr>
        <xdr:cNvSpPr/>
      </xdr:nvSpPr>
      <xdr:spPr>
        <a:xfrm>
          <a:off x="6098540" y="164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155647</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05011" y="1624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1" name="正方形/長方形 340">
          <a:extLst>
            <a:ext uri="{FF2B5EF4-FFF2-40B4-BE49-F238E27FC236}">
              <a16:creationId xmlns:a16="http://schemas.microsoft.com/office/drawing/2014/main" id="{00000000-0008-0000-0600-000055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2" name="正方形/長方形 341">
          <a:extLst>
            <a:ext uri="{FF2B5EF4-FFF2-40B4-BE49-F238E27FC236}">
              <a16:creationId xmlns:a16="http://schemas.microsoft.com/office/drawing/2014/main" id="{00000000-0008-0000-0600-000056010000}"/>
            </a:ext>
          </a:extLst>
        </xdr:cNvPr>
        <xdr:cNvSpPr/>
      </xdr:nvSpPr>
      <xdr:spPr>
        <a:xfrm>
          <a:off x="113995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3" name="正方形/長方形 342">
          <a:extLst>
            <a:ext uri="{FF2B5EF4-FFF2-40B4-BE49-F238E27FC236}">
              <a16:creationId xmlns:a16="http://schemas.microsoft.com/office/drawing/2014/main" id="{00000000-0008-0000-0600-000057010000}"/>
            </a:ext>
          </a:extLst>
        </xdr:cNvPr>
        <xdr:cNvSpPr/>
      </xdr:nvSpPr>
      <xdr:spPr>
        <a:xfrm>
          <a:off x="113995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4" name="正方形/長方形 343">
          <a:extLst>
            <a:ext uri="{FF2B5EF4-FFF2-40B4-BE49-F238E27FC236}">
              <a16:creationId xmlns:a16="http://schemas.microsoft.com/office/drawing/2014/main" id="{00000000-0008-0000-0600-000058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37</xdr:row>
      <xdr:rowOff>168927</xdr:rowOff>
    </xdr:from>
    <xdr:ext cx="377026"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628794" y="63716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628794" y="59220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628794" y="54762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628794" y="50304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628794" y="45809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8" name="災害復旧事業費グラフ枠">
          <a:extLst>
            <a:ext uri="{FF2B5EF4-FFF2-40B4-BE49-F238E27FC236}">
              <a16:creationId xmlns:a16="http://schemas.microsoft.com/office/drawing/2014/main" id="{00000000-0008-0000-0600-000066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43180</xdr:rowOff>
    </xdr:from>
    <xdr:to>
      <xdr:col>85</xdr:col>
      <xdr:colOff>177800</xdr:colOff>
      <xdr:row>38</xdr:row>
      <xdr:rowOff>144780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4325600" y="64135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93980</xdr:rowOff>
    </xdr:from>
    <xdr:to>
      <xdr:col>85</xdr:col>
      <xdr:colOff>127000</xdr:colOff>
      <xdr:row>39</xdr:row>
      <xdr:rowOff>13970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13629640" y="646430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116857</xdr:rowOff>
    </xdr:from>
    <xdr:ext cx="378565" cy="259045"/>
    <xdr:sp macro="" textlink="">
      <xdr:nvSpPr>
        <xdr:cNvPr id="366" name="災害復旧事業費該当値テキスト">
          <a:extLst>
            <a:ext uri="{FF2B5EF4-FFF2-40B4-BE49-F238E27FC236}">
              <a16:creationId xmlns:a16="http://schemas.microsoft.com/office/drawing/2014/main" id="{00000000-0008-0000-0600-00006E010000}"/>
            </a:ext>
          </a:extLst>
        </xdr:cNvPr>
        <xdr:cNvSpPr txBox="1"/>
      </xdr:nvSpPr>
      <xdr:spPr>
        <a:xfrm>
          <a:off x="14419580" y="631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134620</xdr:rowOff>
    </xdr:from>
    <xdr:to>
      <xdr:col>81</xdr:col>
      <xdr:colOff>101600</xdr:colOff>
      <xdr:row>39</xdr:row>
      <xdr:rowOff>64770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3578840" y="650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4826</xdr:rowOff>
    </xdr:from>
    <xdr:to>
      <xdr:col>81</xdr:col>
      <xdr:colOff>50800</xdr:colOff>
      <xdr:row>39</xdr:row>
      <xdr:rowOff>13970</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a:off x="12854940" y="5536946"/>
          <a:ext cx="774700" cy="10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71633</xdr:colOff>
      <xdr:row>37</xdr:row>
      <xdr:rowOff>81297</xdr:rowOff>
    </xdr:from>
    <xdr:ext cx="313932"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34828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125476</xdr:rowOff>
    </xdr:from>
    <xdr:to>
      <xdr:col>76</xdr:col>
      <xdr:colOff>165100</xdr:colOff>
      <xdr:row>33</xdr:row>
      <xdr:rowOff>55626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2804140" y="548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112268</xdr:rowOff>
    </xdr:from>
    <xdr:to>
      <xdr:col>76</xdr:col>
      <xdr:colOff>114300</xdr:colOff>
      <xdr:row>33</xdr:row>
      <xdr:rowOff>4826</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12072620" y="5476748"/>
          <a:ext cx="78232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31</xdr:row>
      <xdr:rowOff>72153</xdr:rowOff>
    </xdr:from>
    <xdr:ext cx="378565"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2688517" y="526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61468</xdr:rowOff>
    </xdr:from>
    <xdr:to>
      <xdr:col>72</xdr:col>
      <xdr:colOff>38100</xdr:colOff>
      <xdr:row>32</xdr:row>
      <xdr:rowOff>163068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2029440" y="54259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112268</xdr:rowOff>
    </xdr:from>
    <xdr:to>
      <xdr:col>71</xdr:col>
      <xdr:colOff>177800</xdr:colOff>
      <xdr:row>32</xdr:row>
      <xdr:rowOff>130556</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flipV="1">
          <a:off x="11282680" y="5476748"/>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31</xdr:row>
      <xdr:rowOff>8145</xdr:rowOff>
    </xdr:from>
    <xdr:ext cx="378565"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1906197" y="520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79756</xdr:rowOff>
    </xdr:from>
    <xdr:to>
      <xdr:col>67</xdr:col>
      <xdr:colOff>101600</xdr:colOff>
      <xdr:row>33</xdr:row>
      <xdr:rowOff>9906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1231880" y="544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31</xdr:row>
      <xdr:rowOff>26433</xdr:rowOff>
    </xdr:from>
    <xdr:ext cx="378565"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11116257" y="522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113995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113995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8" name="失業対策事業費グラフ枠">
          <a:extLst>
            <a:ext uri="{FF2B5EF4-FFF2-40B4-BE49-F238E27FC236}">
              <a16:creationId xmlns:a16="http://schemas.microsoft.com/office/drawing/2014/main" id="{00000000-0008-0000-0600-00008401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94" name="楕円 393">
          <a:extLst>
            <a:ext uri="{FF2B5EF4-FFF2-40B4-BE49-F238E27FC236}">
              <a16:creationId xmlns:a16="http://schemas.microsoft.com/office/drawing/2014/main" id="{00000000-0008-0000-0600-00008A01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96" name="失業対策事業費該当値テキスト">
          <a:extLst>
            <a:ext uri="{FF2B5EF4-FFF2-40B4-BE49-F238E27FC236}">
              <a16:creationId xmlns:a16="http://schemas.microsoft.com/office/drawing/2014/main" id="{00000000-0008-0000-0600-00008C010000}"/>
            </a:ext>
          </a:extLst>
        </xdr:cNvPr>
        <xdr:cNvSpPr txBox="1"/>
      </xdr:nvSpPr>
      <xdr:spPr>
        <a:xfrm>
          <a:off x="14419580" y="904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97" name="楕円 396">
          <a:extLst>
            <a:ext uri="{FF2B5EF4-FFF2-40B4-BE49-F238E27FC236}">
              <a16:creationId xmlns:a16="http://schemas.microsoft.com/office/drawing/2014/main" id="{00000000-0008-0000-0600-00008D01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135151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400" name="楕円 399">
          <a:extLst>
            <a:ext uri="{FF2B5EF4-FFF2-40B4-BE49-F238E27FC236}">
              <a16:creationId xmlns:a16="http://schemas.microsoft.com/office/drawing/2014/main" id="{00000000-0008-0000-0600-00009001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03" name="楕円 402">
          <a:extLst>
            <a:ext uri="{FF2B5EF4-FFF2-40B4-BE49-F238E27FC236}">
              <a16:creationId xmlns:a16="http://schemas.microsoft.com/office/drawing/2014/main" id="{00000000-0008-0000-0600-00009301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06" name="楕円 405">
          <a:extLst>
            <a:ext uri="{FF2B5EF4-FFF2-40B4-BE49-F238E27FC236}">
              <a16:creationId xmlns:a16="http://schemas.microsoft.com/office/drawing/2014/main" id="{00000000-0008-0000-0600-00009601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8" name="正方形/長方形 407">
          <a:extLst>
            <a:ext uri="{FF2B5EF4-FFF2-40B4-BE49-F238E27FC236}">
              <a16:creationId xmlns:a16="http://schemas.microsoft.com/office/drawing/2014/main" id="{00000000-0008-0000-0600-00009801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113995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0" name="正方形/長方形 409">
          <a:extLst>
            <a:ext uri="{FF2B5EF4-FFF2-40B4-BE49-F238E27FC236}">
              <a16:creationId xmlns:a16="http://schemas.microsoft.com/office/drawing/2014/main" id="{00000000-0008-0000-0600-00009A010000}"/>
            </a:ext>
          </a:extLst>
        </xdr:cNvPr>
        <xdr:cNvSpPr/>
      </xdr:nvSpPr>
      <xdr:spPr>
        <a:xfrm>
          <a:off x="113995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1" name="正方形/長方形 410">
          <a:extLst>
            <a:ext uri="{FF2B5EF4-FFF2-40B4-BE49-F238E27FC236}">
              <a16:creationId xmlns:a16="http://schemas.microsoft.com/office/drawing/2014/main" id="{00000000-0008-0000-0600-00009B01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49738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49738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49738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9" name="公債費グラフ枠">
          <a:extLst>
            <a:ext uri="{FF2B5EF4-FFF2-40B4-BE49-F238E27FC236}">
              <a16:creationId xmlns:a16="http://schemas.microsoft.com/office/drawing/2014/main" id="{00000000-0008-0000-0600-0000AD01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148499</xdr:rowOff>
    </xdr:from>
    <xdr:to>
      <xdr:col>85</xdr:col>
      <xdr:colOff>177800</xdr:colOff>
      <xdr:row>79</xdr:row>
      <xdr:rowOff>78649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4325600" y="132244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73</xdr:row>
      <xdr:rowOff>23114</xdr:rowOff>
    </xdr:from>
    <xdr:to>
      <xdr:col>85</xdr:col>
      <xdr:colOff>127000</xdr:colOff>
      <xdr:row>79</xdr:row>
      <xdr:rowOff>27849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13629640" y="12260834"/>
          <a:ext cx="746760" cy="101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50726</xdr:rowOff>
    </xdr:from>
    <xdr:ext cx="534377" cy="259045"/>
    <xdr:sp macro="" textlink="">
      <xdr:nvSpPr>
        <xdr:cNvPr id="437" name="公債費該当値テキスト">
          <a:extLst>
            <a:ext uri="{FF2B5EF4-FFF2-40B4-BE49-F238E27FC236}">
              <a16:creationId xmlns:a16="http://schemas.microsoft.com/office/drawing/2014/main" id="{00000000-0008-0000-0600-0000B5010000}"/>
            </a:ext>
          </a:extLst>
        </xdr:cNvPr>
        <xdr:cNvSpPr txBox="1"/>
      </xdr:nvSpPr>
      <xdr:spPr>
        <a:xfrm>
          <a:off x="14419580" y="1312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143764</xdr:rowOff>
    </xdr:from>
    <xdr:to>
      <xdr:col>81</xdr:col>
      <xdr:colOff>101600</xdr:colOff>
      <xdr:row>73</xdr:row>
      <xdr:rowOff>73914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13578840" y="12213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23114</xdr:rowOff>
    </xdr:from>
    <xdr:to>
      <xdr:col>81</xdr:col>
      <xdr:colOff>50800</xdr:colOff>
      <xdr:row>78</xdr:row>
      <xdr:rowOff>95776</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2854940" y="12260834"/>
          <a:ext cx="774700" cy="9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71</xdr:row>
      <xdr:rowOff>90441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13395471" y="1199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44976</xdr:rowOff>
    </xdr:from>
    <xdr:to>
      <xdr:col>76</xdr:col>
      <xdr:colOff>165100</xdr:colOff>
      <xdr:row>78</xdr:row>
      <xdr:rowOff>146576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12804140" y="131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74</xdr:row>
      <xdr:rowOff>67201</xdr:rowOff>
    </xdr:from>
    <xdr:to>
      <xdr:col>76</xdr:col>
      <xdr:colOff>114300</xdr:colOff>
      <xdr:row>78</xdr:row>
      <xdr:rowOff>95776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2072620" y="12472561"/>
          <a:ext cx="782320" cy="6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76</xdr:row>
      <xdr:rowOff>163103</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12610611" y="129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16401</xdr:rowOff>
    </xdr:from>
    <xdr:to>
      <xdr:col>72</xdr:col>
      <xdr:colOff>38100</xdr:colOff>
      <xdr:row>74</xdr:row>
      <xdr:rowOff>118001</xdr:rowOff>
    </xdr:to>
    <xdr:sp macro="" textlink="">
      <xdr:nvSpPr>
        <xdr:cNvPr id="444" name="楕円 443">
          <a:extLst>
            <a:ext uri="{FF2B5EF4-FFF2-40B4-BE49-F238E27FC236}">
              <a16:creationId xmlns:a16="http://schemas.microsoft.com/office/drawing/2014/main" id="{00000000-0008-0000-0600-0000BC010000}"/>
            </a:ext>
          </a:extLst>
        </xdr:cNvPr>
        <xdr:cNvSpPr/>
      </xdr:nvSpPr>
      <xdr:spPr>
        <a:xfrm>
          <a:off x="12029440" y="124217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69</xdr:row>
      <xdr:rowOff>137740</xdr:rowOff>
    </xdr:from>
    <xdr:to>
      <xdr:col>71</xdr:col>
      <xdr:colOff>177800</xdr:colOff>
      <xdr:row>74</xdr:row>
      <xdr:rowOff>67201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1282680" y="11704900"/>
          <a:ext cx="789940" cy="76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72</xdr:row>
      <xdr:rowOff>134528</xdr:rowOff>
    </xdr:from>
    <xdr:ext cx="534377"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11835911" y="122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86940</xdr:rowOff>
    </xdr:from>
    <xdr:to>
      <xdr:col>67</xdr:col>
      <xdr:colOff>101600</xdr:colOff>
      <xdr:row>70</xdr:row>
      <xdr:rowOff>17090</xdr:rowOff>
    </xdr:to>
    <xdr:sp macro="" textlink="">
      <xdr:nvSpPr>
        <xdr:cNvPr id="447" name="楕円 446">
          <a:extLst>
            <a:ext uri="{FF2B5EF4-FFF2-40B4-BE49-F238E27FC236}">
              <a16:creationId xmlns:a16="http://schemas.microsoft.com/office/drawing/2014/main" id="{00000000-0008-0000-0600-0000BF010000}"/>
            </a:ext>
          </a:extLst>
        </xdr:cNvPr>
        <xdr:cNvSpPr/>
      </xdr:nvSpPr>
      <xdr:spPr>
        <a:xfrm>
          <a:off x="11231880" y="11654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33617</xdr:rowOff>
    </xdr:from>
    <xdr:ext cx="534377"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11061211" y="114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113995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113995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073417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049738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49738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8" name="積立金グラフ枠">
          <a:extLst>
            <a:ext uri="{FF2B5EF4-FFF2-40B4-BE49-F238E27FC236}">
              <a16:creationId xmlns:a16="http://schemas.microsoft.com/office/drawing/2014/main" id="{00000000-0008-0000-0600-0000D401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20320</xdr:rowOff>
    </xdr:from>
    <xdr:to>
      <xdr:col>85</xdr:col>
      <xdr:colOff>177800</xdr:colOff>
      <xdr:row>98</xdr:row>
      <xdr:rowOff>121920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4325600" y="164490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96</xdr:row>
      <xdr:rowOff>119698</xdr:rowOff>
    </xdr:from>
    <xdr:to>
      <xdr:col>85</xdr:col>
      <xdr:colOff>127000</xdr:colOff>
      <xdr:row>98</xdr:row>
      <xdr:rowOff>71120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3629640" y="16213138"/>
          <a:ext cx="746760" cy="28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93997</xdr:rowOff>
    </xdr:from>
    <xdr:ext cx="534377" cy="259045"/>
    <xdr:sp macro="" textlink="">
      <xdr:nvSpPr>
        <xdr:cNvPr id="476" name="積立金該当値テキスト">
          <a:extLst>
            <a:ext uri="{FF2B5EF4-FFF2-40B4-BE49-F238E27FC236}">
              <a16:creationId xmlns:a16="http://schemas.microsoft.com/office/drawing/2014/main" id="{00000000-0008-0000-0600-0000DC010000}"/>
            </a:ext>
          </a:extLst>
        </xdr:cNvPr>
        <xdr:cNvSpPr txBox="1"/>
      </xdr:nvSpPr>
      <xdr:spPr>
        <a:xfrm>
          <a:off x="14419580" y="163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68898</xdr:rowOff>
    </xdr:from>
    <xdr:to>
      <xdr:col>81</xdr:col>
      <xdr:colOff>101600</xdr:colOff>
      <xdr:row>96</xdr:row>
      <xdr:rowOff>170498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3578840" y="161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75006</xdr:rowOff>
    </xdr:from>
    <xdr:to>
      <xdr:col>81</xdr:col>
      <xdr:colOff>50800</xdr:colOff>
      <xdr:row>96</xdr:row>
      <xdr:rowOff>119698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854940" y="16000806"/>
          <a:ext cx="774700" cy="2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95</xdr:row>
      <xdr:rowOff>15575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3395471" y="159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24206</xdr:rowOff>
    </xdr:from>
    <xdr:to>
      <xdr:col>76</xdr:col>
      <xdr:colOff>165100</xdr:colOff>
      <xdr:row>95</xdr:row>
      <xdr:rowOff>125806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2804140" y="159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91</xdr:row>
      <xdr:rowOff>132880</xdr:rowOff>
    </xdr:from>
    <xdr:to>
      <xdr:col>76</xdr:col>
      <xdr:colOff>114300</xdr:colOff>
      <xdr:row>95</xdr:row>
      <xdr:rowOff>75006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072620" y="15388120"/>
          <a:ext cx="782320" cy="6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93</xdr:row>
      <xdr:rowOff>142333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610611" y="157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82080</xdr:rowOff>
    </xdr:from>
    <xdr:to>
      <xdr:col>72</xdr:col>
      <xdr:colOff>38100</xdr:colOff>
      <xdr:row>92</xdr:row>
      <xdr:rowOff>12230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2029440" y="15337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91</xdr:row>
      <xdr:rowOff>132880</xdr:rowOff>
    </xdr:from>
    <xdr:to>
      <xdr:col>71</xdr:col>
      <xdr:colOff>177800</xdr:colOff>
      <xdr:row>95</xdr:row>
      <xdr:rowOff>68377</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flipV="1">
          <a:off x="11282680" y="15388120"/>
          <a:ext cx="789940" cy="60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90</xdr:row>
      <xdr:rowOff>28757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35911" y="151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17577</xdr:rowOff>
    </xdr:from>
    <xdr:to>
      <xdr:col>67</xdr:col>
      <xdr:colOff>101600</xdr:colOff>
      <xdr:row>95</xdr:row>
      <xdr:rowOff>119177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1231880" y="1594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135704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061211" y="157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65557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65557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569484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73677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569484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7" name="投資及び出資金グラフ枠">
          <a:extLst>
            <a:ext uri="{FF2B5EF4-FFF2-40B4-BE49-F238E27FC236}">
              <a16:creationId xmlns:a16="http://schemas.microsoft.com/office/drawing/2014/main" id="{00000000-0008-0000-0600-0000FB01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118618</xdr:rowOff>
    </xdr:from>
    <xdr:to>
      <xdr:col>116</xdr:col>
      <xdr:colOff>114300</xdr:colOff>
      <xdr:row>32</xdr:row>
      <xdr:rowOff>48768</xdr:rowOff>
    </xdr:to>
    <xdr:sp macro="" textlink="">
      <xdr:nvSpPr>
        <xdr:cNvPr id="513" name="楕円 512">
          <a:extLst>
            <a:ext uri="{FF2B5EF4-FFF2-40B4-BE49-F238E27FC236}">
              <a16:creationId xmlns:a16="http://schemas.microsoft.com/office/drawing/2014/main" id="{00000000-0008-0000-0600-000001020000}"/>
            </a:ext>
          </a:extLst>
        </xdr:cNvPr>
        <xdr:cNvSpPr/>
      </xdr:nvSpPr>
      <xdr:spPr>
        <a:xfrm>
          <a:off x="19458940" y="5315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31</xdr:row>
      <xdr:rowOff>169418</xdr:rowOff>
    </xdr:from>
    <xdr:to>
      <xdr:col>116</xdr:col>
      <xdr:colOff>63500</xdr:colOff>
      <xdr:row>34</xdr:row>
      <xdr:rowOff>29210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8778220" y="5366258"/>
          <a:ext cx="731520" cy="3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20845</xdr:rowOff>
    </xdr:from>
    <xdr:ext cx="469744" cy="259045"/>
    <xdr:sp macro="" textlink="">
      <xdr:nvSpPr>
        <xdr:cNvPr id="515" name="投資及び出資金該当値テキスト">
          <a:extLst>
            <a:ext uri="{FF2B5EF4-FFF2-40B4-BE49-F238E27FC236}">
              <a16:creationId xmlns:a16="http://schemas.microsoft.com/office/drawing/2014/main" id="{00000000-0008-0000-0600-000003020000}"/>
            </a:ext>
          </a:extLst>
        </xdr:cNvPr>
        <xdr:cNvSpPr txBox="1"/>
      </xdr:nvSpPr>
      <xdr:spPr>
        <a:xfrm>
          <a:off x="19560540" y="521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149860</xdr:rowOff>
    </xdr:from>
    <xdr:to>
      <xdr:col>112</xdr:col>
      <xdr:colOff>38100</xdr:colOff>
      <xdr:row>34</xdr:row>
      <xdr:rowOff>80010</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8735040" y="5681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29210</xdr:rowOff>
    </xdr:from>
    <xdr:to>
      <xdr:col>111</xdr:col>
      <xdr:colOff>177800</xdr:colOff>
      <xdr:row>37</xdr:row>
      <xdr:rowOff>165608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7988280" y="5728970"/>
          <a:ext cx="789940" cy="6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32</xdr:row>
      <xdr:rowOff>96537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85611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114808</xdr:rowOff>
    </xdr:from>
    <xdr:to>
      <xdr:col>107</xdr:col>
      <xdr:colOff>101600</xdr:colOff>
      <xdr:row>38</xdr:row>
      <xdr:rowOff>44958</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7937480" y="6317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64262</xdr:rowOff>
    </xdr:from>
    <xdr:to>
      <xdr:col>107</xdr:col>
      <xdr:colOff>50800</xdr:colOff>
      <xdr:row>37</xdr:row>
      <xdr:rowOff>165608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7213580" y="5764022"/>
          <a:ext cx="774700" cy="60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36</xdr:row>
      <xdr:rowOff>61485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7776268" y="609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13462</xdr:rowOff>
    </xdr:from>
    <xdr:to>
      <xdr:col>102</xdr:col>
      <xdr:colOff>165100</xdr:colOff>
      <xdr:row>34</xdr:row>
      <xdr:rowOff>115062</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716278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30</xdr:row>
      <xdr:rowOff>6350</xdr:rowOff>
    </xdr:from>
    <xdr:to>
      <xdr:col>102</xdr:col>
      <xdr:colOff>114300</xdr:colOff>
      <xdr:row>34</xdr:row>
      <xdr:rowOff>64262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431260" y="5035550"/>
          <a:ext cx="782320" cy="7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32</xdr:row>
      <xdr:rowOff>131589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700156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127000</xdr:rowOff>
    </xdr:from>
    <xdr:to>
      <xdr:col>98</xdr:col>
      <xdr:colOff>38100</xdr:colOff>
      <xdr:row>30</xdr:row>
      <xdr:rowOff>57150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388080" y="498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73677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226868" y="47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65557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65557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111777</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63072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25400</xdr:rowOff>
    </xdr:from>
    <xdr:to>
      <xdr:col>120</xdr:col>
      <xdr:colOff>114300</xdr:colOff>
      <xdr:row>58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6093440" y="9748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54627</xdr:rowOff>
    </xdr:from>
    <xdr:ext cx="531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630721" y="96101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6093440" y="8632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63072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2" name="貸付金グラフ枠">
          <a:extLst>
            <a:ext uri="{FF2B5EF4-FFF2-40B4-BE49-F238E27FC236}">
              <a16:creationId xmlns:a16="http://schemas.microsoft.com/office/drawing/2014/main" id="{00000000-0008-0000-0600-00001E02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63182</xdr:rowOff>
    </xdr:from>
    <xdr:to>
      <xdr:col>116</xdr:col>
      <xdr:colOff>114300</xdr:colOff>
      <xdr:row>50</xdr:row>
      <xdr:rowOff>164782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9458940" y="844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50</xdr:row>
      <xdr:rowOff>113982</xdr:rowOff>
    </xdr:from>
    <xdr:to>
      <xdr:col>116</xdr:col>
      <xdr:colOff>63500</xdr:colOff>
      <xdr:row>54</xdr:row>
      <xdr:rowOff>159131</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8778220" y="8495982"/>
          <a:ext cx="731520" cy="7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136859</xdr:rowOff>
    </xdr:from>
    <xdr:ext cx="534377" cy="259045"/>
    <xdr:sp macro="" textlink="">
      <xdr:nvSpPr>
        <xdr:cNvPr id="550" name="貸付金該当値テキスト">
          <a:extLst>
            <a:ext uri="{FF2B5EF4-FFF2-40B4-BE49-F238E27FC236}">
              <a16:creationId xmlns:a16="http://schemas.microsoft.com/office/drawing/2014/main" id="{00000000-0008-0000-0600-000026020000}"/>
            </a:ext>
          </a:extLst>
        </xdr:cNvPr>
        <xdr:cNvSpPr txBox="1"/>
      </xdr:nvSpPr>
      <xdr:spPr>
        <a:xfrm>
          <a:off x="19560540" y="83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108331</xdr:rowOff>
    </xdr:from>
    <xdr:to>
      <xdr:col>112</xdr:col>
      <xdr:colOff>38100</xdr:colOff>
      <xdr:row>55</xdr:row>
      <xdr:rowOff>38481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8735040" y="9160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159131</xdr:rowOff>
    </xdr:from>
    <xdr:to>
      <xdr:col>111</xdr:col>
      <xdr:colOff>177800</xdr:colOff>
      <xdr:row>56</xdr:row>
      <xdr:rowOff>36830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flipV="1">
          <a:off x="17988280" y="9211691"/>
          <a:ext cx="789940" cy="2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53</xdr:row>
      <xdr:rowOff>55008</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8528811" y="89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157480</xdr:rowOff>
    </xdr:from>
    <xdr:to>
      <xdr:col>107</xdr:col>
      <xdr:colOff>101600</xdr:colOff>
      <xdr:row>56</xdr:row>
      <xdr:rowOff>87630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7937480" y="937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36830</xdr:rowOff>
    </xdr:from>
    <xdr:to>
      <xdr:col>107</xdr:col>
      <xdr:colOff>50800</xdr:colOff>
      <xdr:row>57</xdr:row>
      <xdr:rowOff>129413</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7213580" y="9424670"/>
          <a:ext cx="774700" cy="2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54</xdr:row>
      <xdr:rowOff>104157</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7766811" y="91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78613</xdr:rowOff>
    </xdr:from>
    <xdr:to>
      <xdr:col>102</xdr:col>
      <xdr:colOff>165100</xdr:colOff>
      <xdr:row>58</xdr:row>
      <xdr:rowOff>8763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7162780" y="9634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95694</xdr:rowOff>
    </xdr:from>
    <xdr:to>
      <xdr:col>102</xdr:col>
      <xdr:colOff>114300</xdr:colOff>
      <xdr:row>57</xdr:row>
      <xdr:rowOff>129413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431260" y="9483534"/>
          <a:ext cx="782320" cy="20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56</xdr:row>
      <xdr:rowOff>25290</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6969251" y="941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44894</xdr:rowOff>
    </xdr:from>
    <xdr:to>
      <xdr:col>98</xdr:col>
      <xdr:colOff>38100</xdr:colOff>
      <xdr:row>56</xdr:row>
      <xdr:rowOff>146494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6388080" y="9432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163021</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6194551" y="92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65557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65557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09344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8903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09344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694841" y="1262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09344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694841" y="1218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09344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694841" y="1173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694841" y="112865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78" name="繰出金グラフ枠">
          <a:extLst>
            <a:ext uri="{FF2B5EF4-FFF2-40B4-BE49-F238E27FC236}">
              <a16:creationId xmlns:a16="http://schemas.microsoft.com/office/drawing/2014/main" id="{00000000-0008-0000-0600-00004202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128905</xdr:rowOff>
    </xdr:from>
    <xdr:to>
      <xdr:col>116</xdr:col>
      <xdr:colOff>114300</xdr:colOff>
      <xdr:row>70</xdr:row>
      <xdr:rowOff>59055</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9458940" y="11696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8255</xdr:rowOff>
    </xdr:from>
    <xdr:to>
      <xdr:col>116</xdr:col>
      <xdr:colOff>63500</xdr:colOff>
      <xdr:row>78</xdr:row>
      <xdr:rowOff>24715</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flipV="1">
          <a:off x="18778220" y="11743055"/>
          <a:ext cx="731520" cy="135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31132</xdr:rowOff>
    </xdr:from>
    <xdr:ext cx="469744" cy="259045"/>
    <xdr:sp macro="" textlink="">
      <xdr:nvSpPr>
        <xdr:cNvPr id="586" name="繰出金該当値テキスト">
          <a:extLst>
            <a:ext uri="{FF2B5EF4-FFF2-40B4-BE49-F238E27FC236}">
              <a16:creationId xmlns:a16="http://schemas.microsoft.com/office/drawing/2014/main" id="{00000000-0008-0000-0600-00004A020000}"/>
            </a:ext>
          </a:extLst>
        </xdr:cNvPr>
        <xdr:cNvSpPr txBox="1"/>
      </xdr:nvSpPr>
      <xdr:spPr>
        <a:xfrm>
          <a:off x="19560540" y="11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145365</xdr:rowOff>
    </xdr:from>
    <xdr:to>
      <xdr:col>112</xdr:col>
      <xdr:colOff>38100</xdr:colOff>
      <xdr:row>78</xdr:row>
      <xdr:rowOff>75515</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8735040" y="13053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18084</xdr:rowOff>
    </xdr:from>
    <xdr:to>
      <xdr:col>111</xdr:col>
      <xdr:colOff>177800</xdr:colOff>
      <xdr:row>78</xdr:row>
      <xdr:rowOff>24715</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7988280" y="13094004"/>
          <a:ext cx="78994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166317</xdr:colOff>
      <xdr:row>76</xdr:row>
      <xdr:rowOff>92042</xdr:rowOff>
    </xdr:from>
    <xdr:ext cx="378565"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8606717" y="12832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138734</xdr:rowOff>
    </xdr:from>
    <xdr:to>
      <xdr:col>107</xdr:col>
      <xdr:colOff>101600</xdr:colOff>
      <xdr:row>78</xdr:row>
      <xdr:rowOff>68884</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7937480" y="13047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12827</xdr:rowOff>
    </xdr:from>
    <xdr:to>
      <xdr:col>107</xdr:col>
      <xdr:colOff>50800</xdr:colOff>
      <xdr:row>78</xdr:row>
      <xdr:rowOff>18084</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7213580" y="13088747"/>
          <a:ext cx="7747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52017</xdr:colOff>
      <xdr:row>76</xdr:row>
      <xdr:rowOff>85411</xdr:rowOff>
    </xdr:from>
    <xdr:ext cx="378565"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7821857" y="1282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133477</xdr:rowOff>
    </xdr:from>
    <xdr:to>
      <xdr:col>102</xdr:col>
      <xdr:colOff>165100</xdr:colOff>
      <xdr:row>78</xdr:row>
      <xdr:rowOff>63627</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7162780" y="13041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165075</xdr:rowOff>
    </xdr:from>
    <xdr:to>
      <xdr:col>102</xdr:col>
      <xdr:colOff>114300</xdr:colOff>
      <xdr:row>78</xdr:row>
      <xdr:rowOff>12827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6431260" y="13073355"/>
          <a:ext cx="78232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115517</xdr:colOff>
      <xdr:row>76</xdr:row>
      <xdr:rowOff>80154</xdr:rowOff>
    </xdr:from>
    <xdr:ext cx="378565"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7047157" y="1282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114275</xdr:rowOff>
    </xdr:from>
    <xdr:to>
      <xdr:col>98</xdr:col>
      <xdr:colOff>38100</xdr:colOff>
      <xdr:row>78</xdr:row>
      <xdr:rowOff>44425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388080" y="13022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60952</xdr:rowOff>
    </xdr:from>
    <xdr:ext cx="378565"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6264837" y="1280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65557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65557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08" name="前年度繰上充用金グラフ枠">
          <a:extLst>
            <a:ext uri="{FF2B5EF4-FFF2-40B4-BE49-F238E27FC236}">
              <a16:creationId xmlns:a16="http://schemas.microsoft.com/office/drawing/2014/main" id="{00000000-0008-0000-0600-00006002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4" name="楕円 613">
          <a:extLst>
            <a:ext uri="{FF2B5EF4-FFF2-40B4-BE49-F238E27FC236}">
              <a16:creationId xmlns:a16="http://schemas.microsoft.com/office/drawing/2014/main" id="{00000000-0008-0000-0600-00006602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16" name="前年度繰上充用金該当値テキスト">
          <a:extLst>
            <a:ext uri="{FF2B5EF4-FFF2-40B4-BE49-F238E27FC236}">
              <a16:creationId xmlns:a16="http://schemas.microsoft.com/office/drawing/2014/main" id="{00000000-0008-0000-0600-000068020000}"/>
            </a:ext>
          </a:extLst>
        </xdr:cNvPr>
        <xdr:cNvSpPr txBox="1"/>
      </xdr:nvSpPr>
      <xdr:spPr>
        <a:xfrm>
          <a:off x="19560540" y="15753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8648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20" name="楕円 619">
          <a:extLst>
            <a:ext uri="{FF2B5EF4-FFF2-40B4-BE49-F238E27FC236}">
              <a16:creationId xmlns:a16="http://schemas.microsoft.com/office/drawing/2014/main" id="{00000000-0008-0000-0600-00006C02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少子高齢化の進展などを背景とした社会保障関連の経費の増加などに伴い、近年、増加傾向にある。また、他の道府県にはない特別区財政調整交付金を含むことが、都道府県平均に比し高い数値となる１つの要因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年度においては、国民健康保険の新制度移行に伴う交付金の減などにより、対前年度比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198,850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円となっているが、引き続き都道府県平均に比し高水準を維持している。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・普通建設事業費は、築地市場跡地に係る公営企業会計からの所管換経費の皆増などにより、平成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47,532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107,309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・繰出金は、国民健康保険事業会計への繰出金の皆増などにより、平成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年度において大幅に増加した。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年度においては元金償還金の減などにより減少しており、引き続き都道府県平均に比し低い決算値で推移している。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13,740,732
13,189,049
2,193.96
7,868,759,375
7,379,011,980
340,820,545
3,824,151,838
4,039,387,864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3733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980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9837420" y="1043940"/>
          <a:ext cx="1676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9888220" y="1003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2992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29920" y="29197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834390" y="2964180"/>
          <a:ext cx="826262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29920" y="32296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1328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1328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39254" y="6817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39254" y="63716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39254" y="59220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39254" y="54762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39254" y="50304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39254" y="45809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議会費グラフ枠">
          <a:extLst>
            <a:ext uri="{FF2B5EF4-FFF2-40B4-BE49-F238E27FC236}">
              <a16:creationId xmlns:a16="http://schemas.microsoft.com/office/drawing/2014/main" id="{00000000-0008-0000-0700-00002C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50" name="楕円 49">
          <a:extLst>
            <a:ext uri="{FF2B5EF4-FFF2-40B4-BE49-F238E27FC236}">
              <a16:creationId xmlns:a16="http://schemas.microsoft.com/office/drawing/2014/main" id="{00000000-0008-0000-0700-000032000000}"/>
            </a:ext>
          </a:extLst>
        </xdr:cNvPr>
        <xdr:cNvSpPr/>
      </xdr:nvSpPr>
      <xdr:spPr>
        <a:xfrm>
          <a:off x="403606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93980</xdr:rowOff>
    </xdr:from>
    <xdr:to>
      <xdr:col>24</xdr:col>
      <xdr:colOff>63500</xdr:colOff>
      <xdr:row>38</xdr:row>
      <xdr:rowOff>93980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3355340" y="64643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116857</xdr:rowOff>
    </xdr:from>
    <xdr:ext cx="378565" cy="259045"/>
    <xdr:sp macro="" textlink="">
      <xdr:nvSpPr>
        <xdr:cNvPr id="52" name="議会費該当値テキスト">
          <a:extLst>
            <a:ext uri="{FF2B5EF4-FFF2-40B4-BE49-F238E27FC236}">
              <a16:creationId xmlns:a16="http://schemas.microsoft.com/office/drawing/2014/main" id="{00000000-0008-0000-0700-000034000000}"/>
            </a:ext>
          </a:extLst>
        </xdr:cNvPr>
        <xdr:cNvSpPr txBox="1"/>
      </xdr:nvSpPr>
      <xdr:spPr>
        <a:xfrm>
          <a:off x="4137660" y="6319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43180</xdr:rowOff>
    </xdr:from>
    <xdr:to>
      <xdr:col>20</xdr:col>
      <xdr:colOff>38100</xdr:colOff>
      <xdr:row>38</xdr:row>
      <xdr:rowOff>144780</xdr:rowOff>
    </xdr:to>
    <xdr:sp macro="" textlink="">
      <xdr:nvSpPr>
        <xdr:cNvPr id="53" name="楕円 52">
          <a:extLst>
            <a:ext uri="{FF2B5EF4-FFF2-40B4-BE49-F238E27FC236}">
              <a16:creationId xmlns:a16="http://schemas.microsoft.com/office/drawing/2014/main" id="{00000000-0008-0000-0700-000035000000}"/>
            </a:ext>
          </a:extLst>
        </xdr:cNvPr>
        <xdr:cNvSpPr/>
      </xdr:nvSpPr>
      <xdr:spPr>
        <a:xfrm>
          <a:off x="3312160" y="6413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36830</xdr:rowOff>
    </xdr:from>
    <xdr:to>
      <xdr:col>19</xdr:col>
      <xdr:colOff>177800</xdr:colOff>
      <xdr:row>38</xdr:row>
      <xdr:rowOff>93980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2565400" y="5233670"/>
          <a:ext cx="789940" cy="12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36</xdr:row>
      <xdr:rowOff>161307</xdr:rowOff>
    </xdr:from>
    <xdr:ext cx="378565"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3183837" y="6196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157480</xdr:rowOff>
    </xdr:from>
    <xdr:to>
      <xdr:col>15</xdr:col>
      <xdr:colOff>101600</xdr:colOff>
      <xdr:row>31</xdr:row>
      <xdr:rowOff>87630</xdr:rowOff>
    </xdr:to>
    <xdr:sp macro="" textlink="">
      <xdr:nvSpPr>
        <xdr:cNvPr id="56" name="楕円 55">
          <a:extLst>
            <a:ext uri="{FF2B5EF4-FFF2-40B4-BE49-F238E27FC236}">
              <a16:creationId xmlns:a16="http://schemas.microsoft.com/office/drawing/2014/main" id="{00000000-0008-0000-0700-000038000000}"/>
            </a:ext>
          </a:extLst>
        </xdr:cNvPr>
        <xdr:cNvSpPr/>
      </xdr:nvSpPr>
      <xdr:spPr>
        <a:xfrm>
          <a:off x="2514600" y="518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30</xdr:row>
      <xdr:rowOff>139700</xdr:rowOff>
    </xdr:from>
    <xdr:to>
      <xdr:col>15</xdr:col>
      <xdr:colOff>50800</xdr:colOff>
      <xdr:row>31</xdr:row>
      <xdr:rowOff>36830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1790700" y="516890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29</xdr:row>
      <xdr:rowOff>104157</xdr:rowOff>
    </xdr:from>
    <xdr:ext cx="378565"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398977" y="496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88900</xdr:rowOff>
    </xdr:from>
    <xdr:to>
      <xdr:col>10</xdr:col>
      <xdr:colOff>165100</xdr:colOff>
      <xdr:row>31</xdr:row>
      <xdr:rowOff>19050</xdr:rowOff>
    </xdr:to>
    <xdr:sp macro="" textlink="">
      <xdr:nvSpPr>
        <xdr:cNvPr id="59" name="楕円 58">
          <a:extLst>
            <a:ext uri="{FF2B5EF4-FFF2-40B4-BE49-F238E27FC236}">
              <a16:creationId xmlns:a16="http://schemas.microsoft.com/office/drawing/2014/main" id="{00000000-0008-0000-0700-00003B000000}"/>
            </a:ext>
          </a:extLst>
        </xdr:cNvPr>
        <xdr:cNvSpPr/>
      </xdr:nvSpPr>
      <xdr:spPr>
        <a:xfrm>
          <a:off x="1739900" y="511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30</xdr:row>
      <xdr:rowOff>48260</xdr:rowOff>
    </xdr:from>
    <xdr:to>
      <xdr:col>10</xdr:col>
      <xdr:colOff>114300</xdr:colOff>
      <xdr:row>30</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1008380" y="5077460"/>
          <a:ext cx="7823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29</xdr:row>
      <xdr:rowOff>35577</xdr:rowOff>
    </xdr:from>
    <xdr:ext cx="378565" cy="259045"/>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1624277" y="489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168910</xdr:rowOff>
    </xdr:from>
    <xdr:to>
      <xdr:col>6</xdr:col>
      <xdr:colOff>38100</xdr:colOff>
      <xdr:row>30</xdr:row>
      <xdr:rowOff>99060</xdr:rowOff>
    </xdr:to>
    <xdr:sp macro="" textlink="">
      <xdr:nvSpPr>
        <xdr:cNvPr id="62" name="楕円 61">
          <a:extLst>
            <a:ext uri="{FF2B5EF4-FFF2-40B4-BE49-F238E27FC236}">
              <a16:creationId xmlns:a16="http://schemas.microsoft.com/office/drawing/2014/main" id="{00000000-0008-0000-0700-00003E000000}"/>
            </a:ext>
          </a:extLst>
        </xdr:cNvPr>
        <xdr:cNvSpPr/>
      </xdr:nvSpPr>
      <xdr:spPr>
        <a:xfrm>
          <a:off x="965200" y="50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28</xdr:row>
      <xdr:rowOff>115587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841957" y="480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700-000040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700-000041000000}"/>
            </a:ext>
          </a:extLst>
        </xdr:cNvPr>
        <xdr:cNvSpPr/>
      </xdr:nvSpPr>
      <xdr:spPr>
        <a:xfrm>
          <a:off x="11328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11328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078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078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078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3" name="総務費グラフ枠">
          <a:extLst>
            <a:ext uri="{FF2B5EF4-FFF2-40B4-BE49-F238E27FC236}">
              <a16:creationId xmlns:a16="http://schemas.microsoft.com/office/drawing/2014/main" id="{00000000-0008-0000-0700-000053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46075</xdr:rowOff>
    </xdr:from>
    <xdr:to>
      <xdr:col>24</xdr:col>
      <xdr:colOff>114300</xdr:colOff>
      <xdr:row>55</xdr:row>
      <xdr:rowOff>147675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4036060" y="92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54</xdr:row>
      <xdr:rowOff>24638</xdr:rowOff>
    </xdr:from>
    <xdr:to>
      <xdr:col>24</xdr:col>
      <xdr:colOff>63500</xdr:colOff>
      <xdr:row>55</xdr:row>
      <xdr:rowOff>96875</xdr:rowOff>
    </xdr:to>
    <xdr:cxnSp macro="">
      <xdr:nvCxnSpPr>
        <xdr:cNvPr id="90" name="直線コネクタ 89">
          <a:extLst>
            <a:ext uri="{FF2B5EF4-FFF2-40B4-BE49-F238E27FC236}">
              <a16:creationId xmlns:a16="http://schemas.microsoft.com/office/drawing/2014/main" id="{00000000-0008-0000-0700-00005A000000}"/>
            </a:ext>
          </a:extLst>
        </xdr:cNvPr>
        <xdr:cNvCxnSpPr/>
      </xdr:nvCxnSpPr>
      <xdr:spPr>
        <a:xfrm>
          <a:off x="3355340" y="9077198"/>
          <a:ext cx="731520" cy="2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119752</xdr:rowOff>
    </xdr:from>
    <xdr:ext cx="534377" cy="259045"/>
    <xdr:sp macro="" textlink="">
      <xdr:nvSpPr>
        <xdr:cNvPr id="91" name="総務費該当値テキスト">
          <a:extLst>
            <a:ext uri="{FF2B5EF4-FFF2-40B4-BE49-F238E27FC236}">
              <a16:creationId xmlns:a16="http://schemas.microsoft.com/office/drawing/2014/main" id="{00000000-0008-0000-0700-00005B000000}"/>
            </a:ext>
          </a:extLst>
        </xdr:cNvPr>
        <xdr:cNvSpPr txBox="1"/>
      </xdr:nvSpPr>
      <xdr:spPr>
        <a:xfrm>
          <a:off x="4137660" y="91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145288</xdr:rowOff>
    </xdr:from>
    <xdr:to>
      <xdr:col>20</xdr:col>
      <xdr:colOff>38100</xdr:colOff>
      <xdr:row>54</xdr:row>
      <xdr:rowOff>75438</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3312160" y="90302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24638</xdr:rowOff>
    </xdr:from>
    <xdr:to>
      <xdr:col>19</xdr:col>
      <xdr:colOff>177800</xdr:colOff>
      <xdr:row>58</xdr:row>
      <xdr:rowOff>7379</xdr:rowOff>
    </xdr:to>
    <xdr:cxnSp macro="">
      <xdr:nvCxnSpPr>
        <xdr:cNvPr id="93" name="直線コネクタ 92">
          <a:extLst>
            <a:ext uri="{FF2B5EF4-FFF2-40B4-BE49-F238E27FC236}">
              <a16:creationId xmlns:a16="http://schemas.microsoft.com/office/drawing/2014/main" id="{00000000-0008-0000-0700-00005D000000}"/>
            </a:ext>
          </a:extLst>
        </xdr:cNvPr>
        <xdr:cNvCxnSpPr/>
      </xdr:nvCxnSpPr>
      <xdr:spPr>
        <a:xfrm flipV="1">
          <a:off x="2565400" y="9077198"/>
          <a:ext cx="789940" cy="6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91965</xdr:rowOff>
    </xdr:from>
    <xdr:ext cx="534377" cy="25904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3105931" y="880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128029</xdr:rowOff>
    </xdr:from>
    <xdr:to>
      <xdr:col>15</xdr:col>
      <xdr:colOff>101600</xdr:colOff>
      <xdr:row>58</xdr:row>
      <xdr:rowOff>58179</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2514600" y="9683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51</xdr:row>
      <xdr:rowOff>73863</xdr:rowOff>
    </xdr:from>
    <xdr:to>
      <xdr:col>15</xdr:col>
      <xdr:colOff>50800</xdr:colOff>
      <xdr:row>58</xdr:row>
      <xdr:rowOff>7379</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1790700" y="8623503"/>
          <a:ext cx="774700" cy="110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56</xdr:row>
      <xdr:rowOff>74706</xdr:rowOff>
    </xdr:from>
    <xdr:ext cx="534377"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2343931" y="946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23063</xdr:rowOff>
    </xdr:from>
    <xdr:to>
      <xdr:col>10</xdr:col>
      <xdr:colOff>165100</xdr:colOff>
      <xdr:row>51</xdr:row>
      <xdr:rowOff>124663</xdr:rowOff>
    </xdr:to>
    <xdr:sp macro="" textlink="">
      <xdr:nvSpPr>
        <xdr:cNvPr id="98" name="楕円 97">
          <a:extLst>
            <a:ext uri="{FF2B5EF4-FFF2-40B4-BE49-F238E27FC236}">
              <a16:creationId xmlns:a16="http://schemas.microsoft.com/office/drawing/2014/main" id="{00000000-0008-0000-0700-000062000000}"/>
            </a:ext>
          </a:extLst>
        </xdr:cNvPr>
        <xdr:cNvSpPr/>
      </xdr:nvSpPr>
      <xdr:spPr>
        <a:xfrm>
          <a:off x="1739900" y="85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51</xdr:row>
      <xdr:rowOff>73863</xdr:rowOff>
    </xdr:from>
    <xdr:to>
      <xdr:col>10</xdr:col>
      <xdr:colOff>114300</xdr:colOff>
      <xdr:row>52</xdr:row>
      <xdr:rowOff>165722</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flipV="1">
          <a:off x="1008380" y="8623503"/>
          <a:ext cx="782320" cy="25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49</xdr:row>
      <xdr:rowOff>141190</xdr:rowOff>
    </xdr:from>
    <xdr:ext cx="534377"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546371" y="835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114922</xdr:rowOff>
    </xdr:from>
    <xdr:to>
      <xdr:col>6</xdr:col>
      <xdr:colOff>38100</xdr:colOff>
      <xdr:row>53</xdr:row>
      <xdr:rowOff>45072</xdr:rowOff>
    </xdr:to>
    <xdr:sp macro="" textlink="">
      <xdr:nvSpPr>
        <xdr:cNvPr id="101" name="楕円 100">
          <a:extLst>
            <a:ext uri="{FF2B5EF4-FFF2-40B4-BE49-F238E27FC236}">
              <a16:creationId xmlns:a16="http://schemas.microsoft.com/office/drawing/2014/main" id="{00000000-0008-0000-0700-000065000000}"/>
            </a:ext>
          </a:extLst>
        </xdr:cNvPr>
        <xdr:cNvSpPr/>
      </xdr:nvSpPr>
      <xdr:spPr>
        <a:xfrm>
          <a:off x="965200" y="8832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61599</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71671" y="861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3" name="正方形/長方形 102">
          <a:extLst>
            <a:ext uri="{FF2B5EF4-FFF2-40B4-BE49-F238E27FC236}">
              <a16:creationId xmlns:a16="http://schemas.microsoft.com/office/drawing/2014/main" id="{00000000-0008-0000-0700-000067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4" name="正方形/長方形 103">
          <a:extLst>
            <a:ext uri="{FF2B5EF4-FFF2-40B4-BE49-F238E27FC236}">
              <a16:creationId xmlns:a16="http://schemas.microsoft.com/office/drawing/2014/main" id="{00000000-0008-0000-0700-000068000000}"/>
            </a:ext>
          </a:extLst>
        </xdr:cNvPr>
        <xdr:cNvSpPr/>
      </xdr:nvSpPr>
      <xdr:spPr>
        <a:xfrm>
          <a:off x="11328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11328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0784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2" name="民生費グラフ枠">
          <a:extLst>
            <a:ext uri="{FF2B5EF4-FFF2-40B4-BE49-F238E27FC236}">
              <a16:creationId xmlns:a16="http://schemas.microsoft.com/office/drawing/2014/main" id="{00000000-0008-0000-0700-00007A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26949</xdr:rowOff>
    </xdr:from>
    <xdr:to>
      <xdr:col>24</xdr:col>
      <xdr:colOff>114300</xdr:colOff>
      <xdr:row>76</xdr:row>
      <xdr:rowOff>128549</xdr:rowOff>
    </xdr:to>
    <xdr:sp macro="" textlink="">
      <xdr:nvSpPr>
        <xdr:cNvPr id="128" name="楕円 127">
          <a:extLst>
            <a:ext uri="{FF2B5EF4-FFF2-40B4-BE49-F238E27FC236}">
              <a16:creationId xmlns:a16="http://schemas.microsoft.com/office/drawing/2014/main" id="{00000000-0008-0000-0700-000080000000}"/>
            </a:ext>
          </a:extLst>
        </xdr:cNvPr>
        <xdr:cNvSpPr/>
      </xdr:nvSpPr>
      <xdr:spPr>
        <a:xfrm>
          <a:off x="4036060" y="127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76</xdr:row>
      <xdr:rowOff>77749</xdr:rowOff>
    </xdr:from>
    <xdr:to>
      <xdr:col>24</xdr:col>
      <xdr:colOff>63500</xdr:colOff>
      <xdr:row>76</xdr:row>
      <xdr:rowOff>106477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3355340" y="12818389"/>
          <a:ext cx="73152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100626</xdr:rowOff>
    </xdr:from>
    <xdr:ext cx="534377" cy="259045"/>
    <xdr:sp macro="" textlink="">
      <xdr:nvSpPr>
        <xdr:cNvPr id="130" name="民生費該当値テキスト">
          <a:extLst>
            <a:ext uri="{FF2B5EF4-FFF2-40B4-BE49-F238E27FC236}">
              <a16:creationId xmlns:a16="http://schemas.microsoft.com/office/drawing/2014/main" id="{00000000-0008-0000-0700-000082000000}"/>
            </a:ext>
          </a:extLst>
        </xdr:cNvPr>
        <xdr:cNvSpPr txBox="1"/>
      </xdr:nvSpPr>
      <xdr:spPr>
        <a:xfrm>
          <a:off x="4137660" y="126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55677</xdr:rowOff>
    </xdr:from>
    <xdr:to>
      <xdr:col>20</xdr:col>
      <xdr:colOff>38100</xdr:colOff>
      <xdr:row>76</xdr:row>
      <xdr:rowOff>157277</xdr:rowOff>
    </xdr:to>
    <xdr:sp macro="" textlink="">
      <xdr:nvSpPr>
        <xdr:cNvPr id="131" name="楕円 130">
          <a:extLst>
            <a:ext uri="{FF2B5EF4-FFF2-40B4-BE49-F238E27FC236}">
              <a16:creationId xmlns:a16="http://schemas.microsoft.com/office/drawing/2014/main" id="{00000000-0008-0000-0700-000083000000}"/>
            </a:ext>
          </a:extLst>
        </xdr:cNvPr>
        <xdr:cNvSpPr/>
      </xdr:nvSpPr>
      <xdr:spPr>
        <a:xfrm>
          <a:off x="3312160" y="12796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96875</xdr:rowOff>
    </xdr:from>
    <xdr:to>
      <xdr:col>19</xdr:col>
      <xdr:colOff>177800</xdr:colOff>
      <xdr:row>76</xdr:row>
      <xdr:rowOff>106477</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2565400" y="11999315"/>
          <a:ext cx="789940" cy="8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75</xdr:row>
      <xdr:rowOff>2353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105931" y="125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46075</xdr:rowOff>
    </xdr:from>
    <xdr:to>
      <xdr:col>15</xdr:col>
      <xdr:colOff>101600</xdr:colOff>
      <xdr:row>71</xdr:row>
      <xdr:rowOff>147675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2514600" y="119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71</xdr:row>
      <xdr:rowOff>96875</xdr:rowOff>
    </xdr:from>
    <xdr:to>
      <xdr:col>15</xdr:col>
      <xdr:colOff>50800</xdr:colOff>
      <xdr:row>76</xdr:row>
      <xdr:rowOff>3302</xdr:rowOff>
    </xdr:to>
    <xdr:cxnSp macro="">
      <xdr:nvCxnSpPr>
        <xdr:cNvPr id="135" name="直線コネクタ 134">
          <a:extLst>
            <a:ext uri="{FF2B5EF4-FFF2-40B4-BE49-F238E27FC236}">
              <a16:creationId xmlns:a16="http://schemas.microsoft.com/office/drawing/2014/main" id="{00000000-0008-0000-0700-000087000000}"/>
            </a:ext>
          </a:extLst>
        </xdr:cNvPr>
        <xdr:cNvCxnSpPr/>
      </xdr:nvCxnSpPr>
      <xdr:spPr>
        <a:xfrm flipV="1">
          <a:off x="1790700" y="11999315"/>
          <a:ext cx="774700" cy="7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69</xdr:row>
      <xdr:rowOff>164202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343931" y="117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123952</xdr:rowOff>
    </xdr:from>
    <xdr:to>
      <xdr:col>10</xdr:col>
      <xdr:colOff>165100</xdr:colOff>
      <xdr:row>76</xdr:row>
      <xdr:rowOff>54102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1739900" y="1269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3302</xdr:rowOff>
    </xdr:from>
    <xdr:to>
      <xdr:col>10</xdr:col>
      <xdr:colOff>114300</xdr:colOff>
      <xdr:row>79</xdr:row>
      <xdr:rowOff>73253</xdr:rowOff>
    </xdr:to>
    <xdr:cxnSp macro="">
      <xdr:nvCxnSpPr>
        <xdr:cNvPr id="138" name="直線コネクタ 137">
          <a:extLst>
            <a:ext uri="{FF2B5EF4-FFF2-40B4-BE49-F238E27FC236}">
              <a16:creationId xmlns:a16="http://schemas.microsoft.com/office/drawing/2014/main" id="{00000000-0008-0000-0700-00008A000000}"/>
            </a:ext>
          </a:extLst>
        </xdr:cNvPr>
        <xdr:cNvCxnSpPr/>
      </xdr:nvCxnSpPr>
      <xdr:spPr>
        <a:xfrm flipV="1">
          <a:off x="1008380" y="12743942"/>
          <a:ext cx="782320" cy="57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74</xdr:row>
      <xdr:rowOff>70629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546371" y="124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22453</xdr:rowOff>
    </xdr:from>
    <xdr:to>
      <xdr:col>6</xdr:col>
      <xdr:colOff>38100</xdr:colOff>
      <xdr:row>79</xdr:row>
      <xdr:rowOff>124053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965200" y="13266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140580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771671" y="130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1328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1328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7" name="直線コネクタ 146">
          <a:extLst>
            <a:ext uri="{FF2B5EF4-FFF2-40B4-BE49-F238E27FC236}">
              <a16:creationId xmlns:a16="http://schemas.microsoft.com/office/drawing/2014/main" id="{00000000-0008-0000-0700-000093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078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078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3" name="衛生費グラフ枠">
          <a:extLst>
            <a:ext uri="{FF2B5EF4-FFF2-40B4-BE49-F238E27FC236}">
              <a16:creationId xmlns:a16="http://schemas.microsoft.com/office/drawing/2014/main" id="{00000000-0008-0000-0700-0000A3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154214</xdr:rowOff>
    </xdr:from>
    <xdr:to>
      <xdr:col>24</xdr:col>
      <xdr:colOff>114300</xdr:colOff>
      <xdr:row>98</xdr:row>
      <xdr:rowOff>84364</xdr:rowOff>
    </xdr:to>
    <xdr:sp macro="" textlink="">
      <xdr:nvSpPr>
        <xdr:cNvPr id="169" name="楕円 168">
          <a:extLst>
            <a:ext uri="{FF2B5EF4-FFF2-40B4-BE49-F238E27FC236}">
              <a16:creationId xmlns:a16="http://schemas.microsoft.com/office/drawing/2014/main" id="{00000000-0008-0000-0700-0000A9000000}"/>
            </a:ext>
          </a:extLst>
        </xdr:cNvPr>
        <xdr:cNvSpPr/>
      </xdr:nvSpPr>
      <xdr:spPr>
        <a:xfrm>
          <a:off x="4036060" y="16415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95</xdr:row>
      <xdr:rowOff>99859</xdr:rowOff>
    </xdr:from>
    <xdr:to>
      <xdr:col>24</xdr:col>
      <xdr:colOff>63500</xdr:colOff>
      <xdr:row>98</xdr:row>
      <xdr:rowOff>33564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355340" y="16025659"/>
          <a:ext cx="731520" cy="4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56441</xdr:rowOff>
    </xdr:from>
    <xdr:ext cx="534377" cy="259045"/>
    <xdr:sp macro="" textlink="">
      <xdr:nvSpPr>
        <xdr:cNvPr id="171" name="衛生費該当値テキスト">
          <a:extLst>
            <a:ext uri="{FF2B5EF4-FFF2-40B4-BE49-F238E27FC236}">
              <a16:creationId xmlns:a16="http://schemas.microsoft.com/office/drawing/2014/main" id="{00000000-0008-0000-0700-0000AB000000}"/>
            </a:ext>
          </a:extLst>
        </xdr:cNvPr>
        <xdr:cNvSpPr txBox="1"/>
      </xdr:nvSpPr>
      <xdr:spPr>
        <a:xfrm>
          <a:off x="4137660" y="1631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49059</xdr:rowOff>
    </xdr:from>
    <xdr:to>
      <xdr:col>20</xdr:col>
      <xdr:colOff>38100</xdr:colOff>
      <xdr:row>95</xdr:row>
      <xdr:rowOff>150659</xdr:rowOff>
    </xdr:to>
    <xdr:sp macro="" textlink="">
      <xdr:nvSpPr>
        <xdr:cNvPr id="172" name="楕円 171">
          <a:extLst>
            <a:ext uri="{FF2B5EF4-FFF2-40B4-BE49-F238E27FC236}">
              <a16:creationId xmlns:a16="http://schemas.microsoft.com/office/drawing/2014/main" id="{00000000-0008-0000-0700-0000AC000000}"/>
            </a:ext>
          </a:extLst>
        </xdr:cNvPr>
        <xdr:cNvSpPr/>
      </xdr:nvSpPr>
      <xdr:spPr>
        <a:xfrm>
          <a:off x="3312160" y="159748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60996</xdr:rowOff>
    </xdr:from>
    <xdr:to>
      <xdr:col>19</xdr:col>
      <xdr:colOff>177800</xdr:colOff>
      <xdr:row>95</xdr:row>
      <xdr:rowOff>99859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565400" y="15986796"/>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93</xdr:row>
      <xdr:rowOff>167186</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105931" y="157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10196</xdr:rowOff>
    </xdr:from>
    <xdr:to>
      <xdr:col>15</xdr:col>
      <xdr:colOff>101600</xdr:colOff>
      <xdr:row>95</xdr:row>
      <xdr:rowOff>111796</xdr:rowOff>
    </xdr:to>
    <xdr:sp macro="" textlink="">
      <xdr:nvSpPr>
        <xdr:cNvPr id="175" name="楕円 174">
          <a:extLst>
            <a:ext uri="{FF2B5EF4-FFF2-40B4-BE49-F238E27FC236}">
              <a16:creationId xmlns:a16="http://schemas.microsoft.com/office/drawing/2014/main" id="{00000000-0008-0000-0700-0000AF000000}"/>
            </a:ext>
          </a:extLst>
        </xdr:cNvPr>
        <xdr:cNvSpPr/>
      </xdr:nvSpPr>
      <xdr:spPr>
        <a:xfrm>
          <a:off x="2514600" y="159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90</xdr:row>
      <xdr:rowOff>19521</xdr:rowOff>
    </xdr:from>
    <xdr:to>
      <xdr:col>15</xdr:col>
      <xdr:colOff>50800</xdr:colOff>
      <xdr:row>95</xdr:row>
      <xdr:rowOff>60996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1790700" y="15107121"/>
          <a:ext cx="774700" cy="8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93</xdr:row>
      <xdr:rowOff>128323</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343931" y="157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140171</xdr:rowOff>
    </xdr:from>
    <xdr:to>
      <xdr:col>10</xdr:col>
      <xdr:colOff>165100</xdr:colOff>
      <xdr:row>90</xdr:row>
      <xdr:rowOff>70321</xdr:rowOff>
    </xdr:to>
    <xdr:sp macro="" textlink="">
      <xdr:nvSpPr>
        <xdr:cNvPr id="178" name="楕円 177">
          <a:extLst>
            <a:ext uri="{FF2B5EF4-FFF2-40B4-BE49-F238E27FC236}">
              <a16:creationId xmlns:a16="http://schemas.microsoft.com/office/drawing/2014/main" id="{00000000-0008-0000-0700-0000B2000000}"/>
            </a:ext>
          </a:extLst>
        </xdr:cNvPr>
        <xdr:cNvSpPr/>
      </xdr:nvSpPr>
      <xdr:spPr>
        <a:xfrm>
          <a:off x="1739900" y="15060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89</xdr:row>
      <xdr:rowOff>112268</xdr:rowOff>
    </xdr:from>
    <xdr:to>
      <xdr:col>10</xdr:col>
      <xdr:colOff>114300</xdr:colOff>
      <xdr:row>90</xdr:row>
      <xdr:rowOff>19521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008380" y="15032228"/>
          <a:ext cx="782320" cy="7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88</xdr:row>
      <xdr:rowOff>86848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546371" y="148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61468</xdr:rowOff>
    </xdr:from>
    <xdr:to>
      <xdr:col>6</xdr:col>
      <xdr:colOff>38100</xdr:colOff>
      <xdr:row>89</xdr:row>
      <xdr:rowOff>163068</xdr:rowOff>
    </xdr:to>
    <xdr:sp macro="" textlink="">
      <xdr:nvSpPr>
        <xdr:cNvPr id="181" name="楕円 180">
          <a:extLst>
            <a:ext uri="{FF2B5EF4-FFF2-40B4-BE49-F238E27FC236}">
              <a16:creationId xmlns:a16="http://schemas.microsoft.com/office/drawing/2014/main" id="{00000000-0008-0000-0700-0000B5000000}"/>
            </a:ext>
          </a:extLst>
        </xdr:cNvPr>
        <xdr:cNvSpPr/>
      </xdr:nvSpPr>
      <xdr:spPr>
        <a:xfrm>
          <a:off x="965200" y="14981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8145</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771671" y="1476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3" name="正方形/長方形 182">
          <a:extLst>
            <a:ext uri="{FF2B5EF4-FFF2-40B4-BE49-F238E27FC236}">
              <a16:creationId xmlns:a16="http://schemas.microsoft.com/office/drawing/2014/main" id="{00000000-0008-0000-0700-0000B700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4" name="正方形/長方形 183">
          <a:extLst>
            <a:ext uri="{FF2B5EF4-FFF2-40B4-BE49-F238E27FC236}">
              <a16:creationId xmlns:a16="http://schemas.microsoft.com/office/drawing/2014/main" id="{00000000-0008-0000-0700-0000B8000000}"/>
            </a:ext>
          </a:extLst>
        </xdr:cNvPr>
        <xdr:cNvSpPr/>
      </xdr:nvSpPr>
      <xdr:spPr>
        <a:xfrm>
          <a:off x="62661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5" name="正方形/長方形 184">
          <a:extLst>
            <a:ext uri="{FF2B5EF4-FFF2-40B4-BE49-F238E27FC236}">
              <a16:creationId xmlns:a16="http://schemas.microsoft.com/office/drawing/2014/main" id="{00000000-0008-0000-0700-0000B9000000}"/>
            </a:ext>
          </a:extLst>
        </xdr:cNvPr>
        <xdr:cNvSpPr/>
      </xdr:nvSpPr>
      <xdr:spPr>
        <a:xfrm>
          <a:off x="62661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6" name="正方形/長方形 185">
          <a:extLst>
            <a:ext uri="{FF2B5EF4-FFF2-40B4-BE49-F238E27FC236}">
              <a16:creationId xmlns:a16="http://schemas.microsoft.com/office/drawing/2014/main" id="{00000000-0008-0000-0700-0000BA00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54053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128105</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540530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196" name="直線コネクタ 195">
          <a:extLst>
            <a:ext uri="{FF2B5EF4-FFF2-40B4-BE49-F238E27FC236}">
              <a16:creationId xmlns:a16="http://schemas.microsoft.com/office/drawing/2014/main" id="{00000000-0008-0000-0700-0000C400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198" name="直線コネクタ 197">
          <a:extLst>
            <a:ext uri="{FF2B5EF4-FFF2-40B4-BE49-F238E27FC236}">
              <a16:creationId xmlns:a16="http://schemas.microsoft.com/office/drawing/2014/main" id="{00000000-0008-0000-0700-0000C600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00" name="直線コネクタ 199">
          <a:extLst>
            <a:ext uri="{FF2B5EF4-FFF2-40B4-BE49-F238E27FC236}">
              <a16:creationId xmlns:a16="http://schemas.microsoft.com/office/drawing/2014/main" id="{00000000-0008-0000-0700-0000C800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2" name="直線コネクタ 201">
          <a:extLst>
            <a:ext uri="{FF2B5EF4-FFF2-40B4-BE49-F238E27FC236}">
              <a16:creationId xmlns:a16="http://schemas.microsoft.com/office/drawing/2014/main" id="{00000000-0008-0000-0700-0000CA00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4" name="労働費グラフ枠">
          <a:extLst>
            <a:ext uri="{FF2B5EF4-FFF2-40B4-BE49-F238E27FC236}">
              <a16:creationId xmlns:a16="http://schemas.microsoft.com/office/drawing/2014/main" id="{00000000-0008-0000-0700-0000CC00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160746</xdr:rowOff>
    </xdr:from>
    <xdr:to>
      <xdr:col>55</xdr:col>
      <xdr:colOff>50800</xdr:colOff>
      <xdr:row>37</xdr:row>
      <xdr:rowOff>90896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9192260" y="6195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30</xdr:row>
      <xdr:rowOff>100511</xdr:rowOff>
    </xdr:from>
    <xdr:to>
      <xdr:col>55</xdr:col>
      <xdr:colOff>0</xdr:colOff>
      <xdr:row>37</xdr:row>
      <xdr:rowOff>40096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8496300" y="5129711"/>
          <a:ext cx="723900" cy="11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62973</xdr:rowOff>
    </xdr:from>
    <xdr:ext cx="469744" cy="259045"/>
    <xdr:sp macro="" textlink="">
      <xdr:nvSpPr>
        <xdr:cNvPr id="212" name="労働費該当値テキスト">
          <a:extLst>
            <a:ext uri="{FF2B5EF4-FFF2-40B4-BE49-F238E27FC236}">
              <a16:creationId xmlns:a16="http://schemas.microsoft.com/office/drawing/2014/main" id="{00000000-0008-0000-0700-0000D4000000}"/>
            </a:ext>
          </a:extLst>
        </xdr:cNvPr>
        <xdr:cNvSpPr txBox="1"/>
      </xdr:nvSpPr>
      <xdr:spPr>
        <a:xfrm>
          <a:off x="9271000" y="60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49711</xdr:rowOff>
    </xdr:from>
    <xdr:to>
      <xdr:col>50</xdr:col>
      <xdr:colOff>165100</xdr:colOff>
      <xdr:row>30</xdr:row>
      <xdr:rowOff>151311</xdr:rowOff>
    </xdr:to>
    <xdr:sp macro="" textlink="">
      <xdr:nvSpPr>
        <xdr:cNvPr id="213" name="楕円 212">
          <a:extLst>
            <a:ext uri="{FF2B5EF4-FFF2-40B4-BE49-F238E27FC236}">
              <a16:creationId xmlns:a16="http://schemas.microsoft.com/office/drawing/2014/main" id="{00000000-0008-0000-0700-0000D5000000}"/>
            </a:ext>
          </a:extLst>
        </xdr:cNvPr>
        <xdr:cNvSpPr/>
      </xdr:nvSpPr>
      <xdr:spPr>
        <a:xfrm>
          <a:off x="8445500" y="50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100511</xdr:rowOff>
    </xdr:from>
    <xdr:to>
      <xdr:col>50</xdr:col>
      <xdr:colOff>114300</xdr:colOff>
      <xdr:row>35</xdr:row>
      <xdr:rowOff>7439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flipV="1">
          <a:off x="7713980" y="5129711"/>
          <a:ext cx="782320" cy="74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28</xdr:row>
      <xdr:rowOff>167838</xdr:rowOff>
    </xdr:from>
    <xdr:ext cx="469744"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8271588" y="48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128089</xdr:rowOff>
    </xdr:from>
    <xdr:to>
      <xdr:col>46</xdr:col>
      <xdr:colOff>38100</xdr:colOff>
      <xdr:row>35</xdr:row>
      <xdr:rowOff>58239</xdr:rowOff>
    </xdr:to>
    <xdr:sp macro="" textlink="">
      <xdr:nvSpPr>
        <xdr:cNvPr id="216" name="楕円 215">
          <a:extLst>
            <a:ext uri="{FF2B5EF4-FFF2-40B4-BE49-F238E27FC236}">
              <a16:creationId xmlns:a16="http://schemas.microsoft.com/office/drawing/2014/main" id="{00000000-0008-0000-0700-0000D8000000}"/>
            </a:ext>
          </a:extLst>
        </xdr:cNvPr>
        <xdr:cNvSpPr/>
      </xdr:nvSpPr>
      <xdr:spPr>
        <a:xfrm>
          <a:off x="7670800" y="5827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157661</xdr:rowOff>
    </xdr:from>
    <xdr:to>
      <xdr:col>45</xdr:col>
      <xdr:colOff>177800</xdr:colOff>
      <xdr:row>35</xdr:row>
      <xdr:rowOff>7439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24040" y="5689781"/>
          <a:ext cx="78994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33</xdr:row>
      <xdr:rowOff>74766</xdr:rowOff>
    </xdr:from>
    <xdr:ext cx="469744"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509588" y="56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106861</xdr:rowOff>
    </xdr:from>
    <xdr:to>
      <xdr:col>41</xdr:col>
      <xdr:colOff>101600</xdr:colOff>
      <xdr:row>34</xdr:row>
      <xdr:rowOff>37011</xdr:rowOff>
    </xdr:to>
    <xdr:sp macro="" textlink="">
      <xdr:nvSpPr>
        <xdr:cNvPr id="219" name="楕円 218">
          <a:extLst>
            <a:ext uri="{FF2B5EF4-FFF2-40B4-BE49-F238E27FC236}">
              <a16:creationId xmlns:a16="http://schemas.microsoft.com/office/drawing/2014/main" id="{00000000-0008-0000-0700-0000DB000000}"/>
            </a:ext>
          </a:extLst>
        </xdr:cNvPr>
        <xdr:cNvSpPr/>
      </xdr:nvSpPr>
      <xdr:spPr>
        <a:xfrm>
          <a:off x="6873240" y="5638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157661</xdr:rowOff>
    </xdr:from>
    <xdr:to>
      <xdr:col>41</xdr:col>
      <xdr:colOff>50800</xdr:colOff>
      <xdr:row>39</xdr:row>
      <xdr:rowOff>907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6149340" y="5689781"/>
          <a:ext cx="77470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32</xdr:row>
      <xdr:rowOff>53538</xdr:rowOff>
    </xdr:from>
    <xdr:ext cx="469744"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6712028" y="54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121557</xdr:rowOff>
    </xdr:from>
    <xdr:to>
      <xdr:col>36</xdr:col>
      <xdr:colOff>165100</xdr:colOff>
      <xdr:row>39</xdr:row>
      <xdr:rowOff>51707</xdr:rowOff>
    </xdr:to>
    <xdr:sp macro="" textlink="">
      <xdr:nvSpPr>
        <xdr:cNvPr id="222" name="楕円 221">
          <a:extLst>
            <a:ext uri="{FF2B5EF4-FFF2-40B4-BE49-F238E27FC236}">
              <a16:creationId xmlns:a16="http://schemas.microsoft.com/office/drawing/2014/main" id="{00000000-0008-0000-0700-0000DE000000}"/>
            </a:ext>
          </a:extLst>
        </xdr:cNvPr>
        <xdr:cNvSpPr/>
      </xdr:nvSpPr>
      <xdr:spPr>
        <a:xfrm>
          <a:off x="6098540" y="6491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68234</xdr:rowOff>
    </xdr:from>
    <xdr:ext cx="469744"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5937328" y="62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4" name="正方形/長方形 223">
          <a:extLst>
            <a:ext uri="{FF2B5EF4-FFF2-40B4-BE49-F238E27FC236}">
              <a16:creationId xmlns:a16="http://schemas.microsoft.com/office/drawing/2014/main" id="{00000000-0008-0000-0700-0000E000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5" name="正方形/長方形 224">
          <a:extLst>
            <a:ext uri="{FF2B5EF4-FFF2-40B4-BE49-F238E27FC236}">
              <a16:creationId xmlns:a16="http://schemas.microsoft.com/office/drawing/2014/main" id="{00000000-0008-0000-0700-0000E1000000}"/>
            </a:ext>
          </a:extLst>
        </xdr:cNvPr>
        <xdr:cNvSpPr/>
      </xdr:nvSpPr>
      <xdr:spPr>
        <a:xfrm>
          <a:off x="62661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6" name="正方形/長方形 225">
          <a:extLst>
            <a:ext uri="{FF2B5EF4-FFF2-40B4-BE49-F238E27FC236}">
              <a16:creationId xmlns:a16="http://schemas.microsoft.com/office/drawing/2014/main" id="{00000000-0008-0000-0700-0000E2000000}"/>
            </a:ext>
          </a:extLst>
        </xdr:cNvPr>
        <xdr:cNvSpPr/>
      </xdr:nvSpPr>
      <xdr:spPr>
        <a:xfrm>
          <a:off x="62661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7" name="正方形/長方形 226">
          <a:extLst>
            <a:ext uri="{FF2B5EF4-FFF2-40B4-BE49-F238E27FC236}">
              <a16:creationId xmlns:a16="http://schemas.microsoft.com/office/drawing/2014/main" id="{00000000-0008-0000-0700-0000E300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5405301" y="1017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5405301" y="9724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540530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5405301" y="8829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5405301" y="8383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5405301" y="79337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1" name="農林水産業費グラフ枠">
          <a:extLst>
            <a:ext uri="{FF2B5EF4-FFF2-40B4-BE49-F238E27FC236}">
              <a16:creationId xmlns:a16="http://schemas.microsoft.com/office/drawing/2014/main" id="{00000000-0008-0000-0700-0000F100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70612</xdr:rowOff>
    </xdr:from>
    <xdr:to>
      <xdr:col>55</xdr:col>
      <xdr:colOff>50800</xdr:colOff>
      <xdr:row>59</xdr:row>
      <xdr:rowOff>762</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9192260" y="9793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121412</xdr:rowOff>
    </xdr:from>
    <xdr:to>
      <xdr:col>55</xdr:col>
      <xdr:colOff>0</xdr:colOff>
      <xdr:row>59</xdr:row>
      <xdr:rowOff>254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8496300" y="9844532"/>
          <a:ext cx="7239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144289</xdr:rowOff>
    </xdr:from>
    <xdr:ext cx="469744" cy="259045"/>
    <xdr:sp macro="" textlink="">
      <xdr:nvSpPr>
        <xdr:cNvPr id="249" name="農林水産業費該当値テキスト">
          <a:extLst>
            <a:ext uri="{FF2B5EF4-FFF2-40B4-BE49-F238E27FC236}">
              <a16:creationId xmlns:a16="http://schemas.microsoft.com/office/drawing/2014/main" id="{00000000-0008-0000-0700-0000F9000000}"/>
            </a:ext>
          </a:extLst>
        </xdr:cNvPr>
        <xdr:cNvSpPr txBox="1"/>
      </xdr:nvSpPr>
      <xdr:spPr>
        <a:xfrm>
          <a:off x="9271000" y="969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120904</xdr:rowOff>
    </xdr:from>
    <xdr:to>
      <xdr:col>50</xdr:col>
      <xdr:colOff>165100</xdr:colOff>
      <xdr:row>59</xdr:row>
      <xdr:rowOff>51054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8445500" y="9844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57404</xdr:rowOff>
    </xdr:from>
    <xdr:to>
      <xdr:col>50</xdr:col>
      <xdr:colOff>114300</xdr:colOff>
      <xdr:row>59</xdr:row>
      <xdr:rowOff>254</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a:off x="7713980" y="8774684"/>
          <a:ext cx="782320" cy="11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57</xdr:row>
      <xdr:rowOff>67581</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271588" y="96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6604</xdr:rowOff>
    </xdr:from>
    <xdr:to>
      <xdr:col>46</xdr:col>
      <xdr:colOff>38100</xdr:colOff>
      <xdr:row>52</xdr:row>
      <xdr:rowOff>108204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7670800" y="8723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52</xdr:row>
      <xdr:rowOff>57404</xdr:rowOff>
    </xdr:from>
    <xdr:to>
      <xdr:col>45</xdr:col>
      <xdr:colOff>177800</xdr:colOff>
      <xdr:row>56</xdr:row>
      <xdr:rowOff>93980</xdr:rowOff>
    </xdr:to>
    <xdr:cxnSp macro="">
      <xdr:nvCxnSpPr>
        <xdr:cNvPr id="254" name="直線コネクタ 253">
          <a:extLst>
            <a:ext uri="{FF2B5EF4-FFF2-40B4-BE49-F238E27FC236}">
              <a16:creationId xmlns:a16="http://schemas.microsoft.com/office/drawing/2014/main" id="{00000000-0008-0000-0700-0000FE000000}"/>
            </a:ext>
          </a:extLst>
        </xdr:cNvPr>
        <xdr:cNvCxnSpPr/>
      </xdr:nvCxnSpPr>
      <xdr:spPr>
        <a:xfrm flipV="1">
          <a:off x="6924040" y="8774684"/>
          <a:ext cx="789940" cy="70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50</xdr:row>
      <xdr:rowOff>124731</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7509588" y="85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43180</xdr:rowOff>
    </xdr:from>
    <xdr:to>
      <xdr:col>41</xdr:col>
      <xdr:colOff>101600</xdr:colOff>
      <xdr:row>56</xdr:row>
      <xdr:rowOff>144780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6873240" y="9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96266</xdr:rowOff>
    </xdr:from>
    <xdr:to>
      <xdr:col>41</xdr:col>
      <xdr:colOff>50800</xdr:colOff>
      <xdr:row>56</xdr:row>
      <xdr:rowOff>93980</xdr:rowOff>
    </xdr:to>
    <xdr:cxnSp macro="">
      <xdr:nvCxnSpPr>
        <xdr:cNvPr id="257" name="直線コネクタ 256">
          <a:extLst>
            <a:ext uri="{FF2B5EF4-FFF2-40B4-BE49-F238E27FC236}">
              <a16:creationId xmlns:a16="http://schemas.microsoft.com/office/drawing/2014/main" id="{00000000-0008-0000-0700-000001010000}"/>
            </a:ext>
          </a:extLst>
        </xdr:cNvPr>
        <xdr:cNvCxnSpPr/>
      </xdr:nvCxnSpPr>
      <xdr:spPr>
        <a:xfrm>
          <a:off x="6149340" y="9316466"/>
          <a:ext cx="7747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54</xdr:row>
      <xdr:rowOff>161307</xdr:rowOff>
    </xdr:from>
    <xdr:ext cx="469744"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712028" y="921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45466</xdr:rowOff>
    </xdr:from>
    <xdr:to>
      <xdr:col>36</xdr:col>
      <xdr:colOff>165100</xdr:colOff>
      <xdr:row>55</xdr:row>
      <xdr:rowOff>147066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6098540" y="92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163593</xdr:rowOff>
    </xdr:from>
    <xdr:ext cx="469744"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5937328" y="904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2661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2661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3640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36404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0" name="商工費グラフ枠">
          <a:extLst>
            <a:ext uri="{FF2B5EF4-FFF2-40B4-BE49-F238E27FC236}">
              <a16:creationId xmlns:a16="http://schemas.microsoft.com/office/drawing/2014/main" id="{00000000-0008-0000-0700-000018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155575</xdr:rowOff>
    </xdr:from>
    <xdr:to>
      <xdr:col>55</xdr:col>
      <xdr:colOff>50800</xdr:colOff>
      <xdr:row>71</xdr:row>
      <xdr:rowOff>85725</xdr:rowOff>
    </xdr:to>
    <xdr:sp macro="" textlink="">
      <xdr:nvSpPr>
        <xdr:cNvPr id="286" name="楕円 285">
          <a:extLst>
            <a:ext uri="{FF2B5EF4-FFF2-40B4-BE49-F238E27FC236}">
              <a16:creationId xmlns:a16="http://schemas.microsoft.com/office/drawing/2014/main" id="{00000000-0008-0000-0700-00001E010000}"/>
            </a:ext>
          </a:extLst>
        </xdr:cNvPr>
        <xdr:cNvSpPr/>
      </xdr:nvSpPr>
      <xdr:spPr>
        <a:xfrm>
          <a:off x="9192260" y="11890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71</xdr:row>
      <xdr:rowOff>34925</xdr:rowOff>
    </xdr:from>
    <xdr:to>
      <xdr:col>55</xdr:col>
      <xdr:colOff>0</xdr:colOff>
      <xdr:row>77</xdr:row>
      <xdr:rowOff>29972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496300" y="11937365"/>
          <a:ext cx="723900" cy="100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57802</xdr:rowOff>
    </xdr:from>
    <xdr:ext cx="534377" cy="259045"/>
    <xdr:sp macro="" textlink="">
      <xdr:nvSpPr>
        <xdr:cNvPr id="288" name="商工費該当値テキスト">
          <a:extLst>
            <a:ext uri="{FF2B5EF4-FFF2-40B4-BE49-F238E27FC236}">
              <a16:creationId xmlns:a16="http://schemas.microsoft.com/office/drawing/2014/main" id="{00000000-0008-0000-0700-000020010000}"/>
            </a:ext>
          </a:extLst>
        </xdr:cNvPr>
        <xdr:cNvSpPr txBox="1"/>
      </xdr:nvSpPr>
      <xdr:spPr>
        <a:xfrm>
          <a:off x="9271000" y="117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150622</xdr:rowOff>
    </xdr:from>
    <xdr:to>
      <xdr:col>50</xdr:col>
      <xdr:colOff>165100</xdr:colOff>
      <xdr:row>77</xdr:row>
      <xdr:rowOff>80772</xdr:rowOff>
    </xdr:to>
    <xdr:sp macro="" textlink="">
      <xdr:nvSpPr>
        <xdr:cNvPr id="289" name="楕円 288">
          <a:extLst>
            <a:ext uri="{FF2B5EF4-FFF2-40B4-BE49-F238E27FC236}">
              <a16:creationId xmlns:a16="http://schemas.microsoft.com/office/drawing/2014/main" id="{00000000-0008-0000-0700-000021010000}"/>
            </a:ext>
          </a:extLst>
        </xdr:cNvPr>
        <xdr:cNvSpPr/>
      </xdr:nvSpPr>
      <xdr:spPr>
        <a:xfrm>
          <a:off x="8445500" y="1289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45974</xdr:rowOff>
    </xdr:from>
    <xdr:to>
      <xdr:col>50</xdr:col>
      <xdr:colOff>114300</xdr:colOff>
      <xdr:row>77</xdr:row>
      <xdr:rowOff>29972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713980" y="11948414"/>
          <a:ext cx="782320" cy="98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75</xdr:row>
      <xdr:rowOff>97299</xdr:rowOff>
    </xdr:from>
    <xdr:ext cx="534377"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239271" y="126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166624</xdr:rowOff>
    </xdr:from>
    <xdr:to>
      <xdr:col>46</xdr:col>
      <xdr:colOff>38100</xdr:colOff>
      <xdr:row>71</xdr:row>
      <xdr:rowOff>96774</xdr:rowOff>
    </xdr:to>
    <xdr:sp macro="" textlink="">
      <xdr:nvSpPr>
        <xdr:cNvPr id="292" name="楕円 291">
          <a:extLst>
            <a:ext uri="{FF2B5EF4-FFF2-40B4-BE49-F238E27FC236}">
              <a16:creationId xmlns:a16="http://schemas.microsoft.com/office/drawing/2014/main" id="{00000000-0008-0000-0700-000024010000}"/>
            </a:ext>
          </a:extLst>
        </xdr:cNvPr>
        <xdr:cNvSpPr/>
      </xdr:nvSpPr>
      <xdr:spPr>
        <a:xfrm>
          <a:off x="7670800" y="11901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71</xdr:row>
      <xdr:rowOff>45974</xdr:rowOff>
    </xdr:from>
    <xdr:to>
      <xdr:col>45</xdr:col>
      <xdr:colOff>177800</xdr:colOff>
      <xdr:row>73</xdr:row>
      <xdr:rowOff>16637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24040" y="11948414"/>
          <a:ext cx="789940" cy="30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69</xdr:row>
      <xdr:rowOff>113301</xdr:rowOff>
    </xdr:from>
    <xdr:ext cx="534377"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477271" y="116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137287</xdr:rowOff>
    </xdr:from>
    <xdr:to>
      <xdr:col>41</xdr:col>
      <xdr:colOff>101600</xdr:colOff>
      <xdr:row>73</xdr:row>
      <xdr:rowOff>67437</xdr:rowOff>
    </xdr:to>
    <xdr:sp macro="" textlink="">
      <xdr:nvSpPr>
        <xdr:cNvPr id="295" name="楕円 294">
          <a:extLst>
            <a:ext uri="{FF2B5EF4-FFF2-40B4-BE49-F238E27FC236}">
              <a16:creationId xmlns:a16="http://schemas.microsoft.com/office/drawing/2014/main" id="{00000000-0008-0000-0700-000027010000}"/>
            </a:ext>
          </a:extLst>
        </xdr:cNvPr>
        <xdr:cNvSpPr/>
      </xdr:nvSpPr>
      <xdr:spPr>
        <a:xfrm>
          <a:off x="6873240" y="12207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73</xdr:row>
      <xdr:rowOff>16637</xdr:rowOff>
    </xdr:from>
    <xdr:to>
      <xdr:col>41</xdr:col>
      <xdr:colOff>50800</xdr:colOff>
      <xdr:row>78</xdr:row>
      <xdr:rowOff>148462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149340" y="12254357"/>
          <a:ext cx="774700" cy="9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71</xdr:row>
      <xdr:rowOff>83964</xdr:rowOff>
    </xdr:from>
    <xdr:ext cx="534377"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02571" y="119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97662</xdr:rowOff>
    </xdr:from>
    <xdr:to>
      <xdr:col>36</xdr:col>
      <xdr:colOff>165100</xdr:colOff>
      <xdr:row>79</xdr:row>
      <xdr:rowOff>27812</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6098540" y="13173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44339</xdr:rowOff>
    </xdr:from>
    <xdr:ext cx="534377"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5905011" y="129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300" name="正方形/長方形 299">
          <a:extLst>
            <a:ext uri="{FF2B5EF4-FFF2-40B4-BE49-F238E27FC236}">
              <a16:creationId xmlns:a16="http://schemas.microsoft.com/office/drawing/2014/main" id="{00000000-0008-0000-0700-00002C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1" name="正方形/長方形 300">
          <a:extLst>
            <a:ext uri="{FF2B5EF4-FFF2-40B4-BE49-F238E27FC236}">
              <a16:creationId xmlns:a16="http://schemas.microsoft.com/office/drawing/2014/main" id="{00000000-0008-0000-0700-00002D010000}"/>
            </a:ext>
          </a:extLst>
        </xdr:cNvPr>
        <xdr:cNvSpPr/>
      </xdr:nvSpPr>
      <xdr:spPr>
        <a:xfrm>
          <a:off x="62661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2" name="正方形/長方形 301">
          <a:extLst>
            <a:ext uri="{FF2B5EF4-FFF2-40B4-BE49-F238E27FC236}">
              <a16:creationId xmlns:a16="http://schemas.microsoft.com/office/drawing/2014/main" id="{00000000-0008-0000-0700-00002E010000}"/>
            </a:ext>
          </a:extLst>
        </xdr:cNvPr>
        <xdr:cNvSpPr/>
      </xdr:nvSpPr>
      <xdr:spPr>
        <a:xfrm>
          <a:off x="62661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3" name="正方形/長方形 302">
          <a:extLst>
            <a:ext uri="{FF2B5EF4-FFF2-40B4-BE49-F238E27FC236}">
              <a16:creationId xmlns:a16="http://schemas.microsoft.com/office/drawing/2014/main" id="{00000000-0008-0000-0700-00002F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53640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536404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1" name="土木費グラフ枠">
          <a:extLst>
            <a:ext uri="{FF2B5EF4-FFF2-40B4-BE49-F238E27FC236}">
              <a16:creationId xmlns:a16="http://schemas.microsoft.com/office/drawing/2014/main" id="{00000000-0008-0000-0700-000041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148337</xdr:rowOff>
    </xdr:from>
    <xdr:to>
      <xdr:col>55</xdr:col>
      <xdr:colOff>50800</xdr:colOff>
      <xdr:row>93</xdr:row>
      <xdr:rowOff>78487</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9192260" y="15571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93</xdr:row>
      <xdr:rowOff>27687</xdr:rowOff>
    </xdr:from>
    <xdr:to>
      <xdr:col>55</xdr:col>
      <xdr:colOff>0</xdr:colOff>
      <xdr:row>95</xdr:row>
      <xdr:rowOff>130556</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8496300" y="15618207"/>
          <a:ext cx="723900" cy="43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50564</xdr:rowOff>
    </xdr:from>
    <xdr:ext cx="534377" cy="259045"/>
    <xdr:sp macro="" textlink="">
      <xdr:nvSpPr>
        <xdr:cNvPr id="329" name="土木費該当値テキスト">
          <a:extLst>
            <a:ext uri="{FF2B5EF4-FFF2-40B4-BE49-F238E27FC236}">
              <a16:creationId xmlns:a16="http://schemas.microsoft.com/office/drawing/2014/main" id="{00000000-0008-0000-0700-000049010000}"/>
            </a:ext>
          </a:extLst>
        </xdr:cNvPr>
        <xdr:cNvSpPr txBox="1"/>
      </xdr:nvSpPr>
      <xdr:spPr>
        <a:xfrm>
          <a:off x="9271000" y="154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79756</xdr:rowOff>
    </xdr:from>
    <xdr:to>
      <xdr:col>50</xdr:col>
      <xdr:colOff>165100</xdr:colOff>
      <xdr:row>96</xdr:row>
      <xdr:rowOff>9906</xdr:rowOff>
    </xdr:to>
    <xdr:sp macro="" textlink="">
      <xdr:nvSpPr>
        <xdr:cNvPr id="330" name="楕円 329">
          <a:extLst>
            <a:ext uri="{FF2B5EF4-FFF2-40B4-BE49-F238E27FC236}">
              <a16:creationId xmlns:a16="http://schemas.microsoft.com/office/drawing/2014/main" id="{00000000-0008-0000-0700-00004A010000}"/>
            </a:ext>
          </a:extLst>
        </xdr:cNvPr>
        <xdr:cNvSpPr/>
      </xdr:nvSpPr>
      <xdr:spPr>
        <a:xfrm>
          <a:off x="8445500" y="16005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137251</xdr:rowOff>
    </xdr:from>
    <xdr:to>
      <xdr:col>50</xdr:col>
      <xdr:colOff>114300</xdr:colOff>
      <xdr:row>95</xdr:row>
      <xdr:rowOff>130556</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7713980" y="15224851"/>
          <a:ext cx="782320" cy="83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94</xdr:row>
      <xdr:rowOff>26433</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8239271" y="1578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86451</xdr:rowOff>
    </xdr:from>
    <xdr:to>
      <xdr:col>46</xdr:col>
      <xdr:colOff>38100</xdr:colOff>
      <xdr:row>91</xdr:row>
      <xdr:rowOff>16601</xdr:rowOff>
    </xdr:to>
    <xdr:sp macro="" textlink="">
      <xdr:nvSpPr>
        <xdr:cNvPr id="333" name="楕円 332">
          <a:extLst>
            <a:ext uri="{FF2B5EF4-FFF2-40B4-BE49-F238E27FC236}">
              <a16:creationId xmlns:a16="http://schemas.microsoft.com/office/drawing/2014/main" id="{00000000-0008-0000-0700-00004D010000}"/>
            </a:ext>
          </a:extLst>
        </xdr:cNvPr>
        <xdr:cNvSpPr/>
      </xdr:nvSpPr>
      <xdr:spPr>
        <a:xfrm>
          <a:off x="7670800" y="151740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90</xdr:row>
      <xdr:rowOff>137251</xdr:rowOff>
    </xdr:from>
    <xdr:to>
      <xdr:col>45</xdr:col>
      <xdr:colOff>177800</xdr:colOff>
      <xdr:row>98</xdr:row>
      <xdr:rowOff>136761</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6924040" y="15224851"/>
          <a:ext cx="789940" cy="13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89</xdr:row>
      <xdr:rowOff>33128</xdr:rowOff>
    </xdr:from>
    <xdr:ext cx="534377"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7477271" y="149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85961</xdr:rowOff>
    </xdr:from>
    <xdr:to>
      <xdr:col>41</xdr:col>
      <xdr:colOff>101600</xdr:colOff>
      <xdr:row>99</xdr:row>
      <xdr:rowOff>16111</xdr:rowOff>
    </xdr:to>
    <xdr:sp macro="" textlink="">
      <xdr:nvSpPr>
        <xdr:cNvPr id="336" name="楕円 335">
          <a:extLst>
            <a:ext uri="{FF2B5EF4-FFF2-40B4-BE49-F238E27FC236}">
              <a16:creationId xmlns:a16="http://schemas.microsoft.com/office/drawing/2014/main" id="{00000000-0008-0000-0700-000050010000}"/>
            </a:ext>
          </a:extLst>
        </xdr:cNvPr>
        <xdr:cNvSpPr/>
      </xdr:nvSpPr>
      <xdr:spPr>
        <a:xfrm>
          <a:off x="6873240" y="165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98</xdr:row>
      <xdr:rowOff>111288</xdr:rowOff>
    </xdr:from>
    <xdr:to>
      <xdr:col>41</xdr:col>
      <xdr:colOff>50800</xdr:colOff>
      <xdr:row>98</xdr:row>
      <xdr:rowOff>136761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149340" y="16540008"/>
          <a:ext cx="7747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97</xdr:row>
      <xdr:rowOff>32638</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702571" y="162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60488</xdr:rowOff>
    </xdr:from>
    <xdr:to>
      <xdr:col>36</xdr:col>
      <xdr:colOff>165100</xdr:colOff>
      <xdr:row>98</xdr:row>
      <xdr:rowOff>162088</xdr:rowOff>
    </xdr:to>
    <xdr:sp macro="" textlink="">
      <xdr:nvSpPr>
        <xdr:cNvPr id="339" name="楕円 338">
          <a:extLst>
            <a:ext uri="{FF2B5EF4-FFF2-40B4-BE49-F238E27FC236}">
              <a16:creationId xmlns:a16="http://schemas.microsoft.com/office/drawing/2014/main" id="{00000000-0008-0000-0700-000053010000}"/>
            </a:ext>
          </a:extLst>
        </xdr:cNvPr>
        <xdr:cNvSpPr/>
      </xdr:nvSpPr>
      <xdr:spPr>
        <a:xfrm>
          <a:off x="6098540" y="164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7165</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05011" y="162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1" name="正方形/長方形 340">
          <a:extLst>
            <a:ext uri="{FF2B5EF4-FFF2-40B4-BE49-F238E27FC236}">
              <a16:creationId xmlns:a16="http://schemas.microsoft.com/office/drawing/2014/main" id="{00000000-0008-0000-0700-000055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2" name="正方形/長方形 341">
          <a:extLst>
            <a:ext uri="{FF2B5EF4-FFF2-40B4-BE49-F238E27FC236}">
              <a16:creationId xmlns:a16="http://schemas.microsoft.com/office/drawing/2014/main" id="{00000000-0008-0000-0700-000056010000}"/>
            </a:ext>
          </a:extLst>
        </xdr:cNvPr>
        <xdr:cNvSpPr/>
      </xdr:nvSpPr>
      <xdr:spPr>
        <a:xfrm>
          <a:off x="113995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3" name="正方形/長方形 342">
          <a:extLst>
            <a:ext uri="{FF2B5EF4-FFF2-40B4-BE49-F238E27FC236}">
              <a16:creationId xmlns:a16="http://schemas.microsoft.com/office/drawing/2014/main" id="{00000000-0008-0000-0700-000057010000}"/>
            </a:ext>
          </a:extLst>
        </xdr:cNvPr>
        <xdr:cNvSpPr/>
      </xdr:nvSpPr>
      <xdr:spPr>
        <a:xfrm>
          <a:off x="113995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4" name="正方形/長方形 343">
          <a:extLst>
            <a:ext uri="{FF2B5EF4-FFF2-40B4-BE49-F238E27FC236}">
              <a16:creationId xmlns:a16="http://schemas.microsoft.com/office/drawing/2014/main" id="{00000000-0008-0000-0700-000058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49738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49738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49738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62" name="警察費グラフ枠">
          <a:extLst>
            <a:ext uri="{FF2B5EF4-FFF2-40B4-BE49-F238E27FC236}">
              <a16:creationId xmlns:a16="http://schemas.microsoft.com/office/drawing/2014/main" id="{00000000-0008-0000-0700-00006A01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55699</xdr:rowOff>
    </xdr:from>
    <xdr:to>
      <xdr:col>85</xdr:col>
      <xdr:colOff>177800</xdr:colOff>
      <xdr:row>33</xdr:row>
      <xdr:rowOff>157299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4325600" y="55878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106499</xdr:rowOff>
    </xdr:from>
    <xdr:to>
      <xdr:col>85</xdr:col>
      <xdr:colOff>127000</xdr:colOff>
      <xdr:row>34</xdr:row>
      <xdr:rowOff>42817</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flipV="1">
          <a:off x="13629640" y="5638619"/>
          <a:ext cx="74676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129376</xdr:rowOff>
    </xdr:from>
    <xdr:ext cx="534377" cy="259045"/>
    <xdr:sp macro="" textlink="">
      <xdr:nvSpPr>
        <xdr:cNvPr id="370" name="警察費該当値テキスト">
          <a:extLst>
            <a:ext uri="{FF2B5EF4-FFF2-40B4-BE49-F238E27FC236}">
              <a16:creationId xmlns:a16="http://schemas.microsoft.com/office/drawing/2014/main" id="{00000000-0008-0000-0700-000072010000}"/>
            </a:ext>
          </a:extLst>
        </xdr:cNvPr>
        <xdr:cNvSpPr txBox="1"/>
      </xdr:nvSpPr>
      <xdr:spPr>
        <a:xfrm>
          <a:off x="14419580" y="54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163467</xdr:rowOff>
    </xdr:from>
    <xdr:to>
      <xdr:col>81</xdr:col>
      <xdr:colOff>101600</xdr:colOff>
      <xdr:row>34</xdr:row>
      <xdr:rowOff>93617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3578840" y="5695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161472</xdr:rowOff>
    </xdr:from>
    <xdr:to>
      <xdr:col>81</xdr:col>
      <xdr:colOff>50800</xdr:colOff>
      <xdr:row>34</xdr:row>
      <xdr:rowOff>42817</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12854940" y="5190672"/>
          <a:ext cx="774700" cy="5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32</xdr:row>
      <xdr:rowOff>110144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3395471" y="54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110672</xdr:rowOff>
    </xdr:from>
    <xdr:to>
      <xdr:col>76</xdr:col>
      <xdr:colOff>165100</xdr:colOff>
      <xdr:row>31</xdr:row>
      <xdr:rowOff>40822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2804140" y="513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30</xdr:row>
      <xdr:rowOff>161472</xdr:rowOff>
    </xdr:from>
    <xdr:to>
      <xdr:col>76</xdr:col>
      <xdr:colOff>114300</xdr:colOff>
      <xdr:row>37</xdr:row>
      <xdr:rowOff>90170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flipV="1">
          <a:off x="12072620" y="5190672"/>
          <a:ext cx="782320" cy="110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29</xdr:row>
      <xdr:rowOff>57349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2610611" y="491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39370</xdr:rowOff>
    </xdr:from>
    <xdr:to>
      <xdr:col>72</xdr:col>
      <xdr:colOff>38100</xdr:colOff>
      <xdr:row>37</xdr:row>
      <xdr:rowOff>140970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2029440" y="6242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90170</xdr:rowOff>
    </xdr:from>
    <xdr:to>
      <xdr:col>71</xdr:col>
      <xdr:colOff>177800</xdr:colOff>
      <xdr:row>38</xdr:row>
      <xdr:rowOff>141877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flipV="1">
          <a:off x="11282680" y="6292850"/>
          <a:ext cx="789940" cy="2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35</xdr:row>
      <xdr:rowOff>157497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11835911" y="60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91077</xdr:rowOff>
    </xdr:from>
    <xdr:to>
      <xdr:col>67</xdr:col>
      <xdr:colOff>101600</xdr:colOff>
      <xdr:row>39</xdr:row>
      <xdr:rowOff>21227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11231880" y="6461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37754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11061211" y="62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113995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113995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049738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049738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049738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1049738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401" name="教育費グラフ枠">
          <a:extLst>
            <a:ext uri="{FF2B5EF4-FFF2-40B4-BE49-F238E27FC236}">
              <a16:creationId xmlns:a16="http://schemas.microsoft.com/office/drawing/2014/main" id="{00000000-0008-0000-0700-00009101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51943</xdr:rowOff>
    </xdr:from>
    <xdr:to>
      <xdr:col>85</xdr:col>
      <xdr:colOff>177800</xdr:colOff>
      <xdr:row>50</xdr:row>
      <xdr:rowOff>153543</xdr:rowOff>
    </xdr:to>
    <xdr:sp macro="" textlink="">
      <xdr:nvSpPr>
        <xdr:cNvPr id="407" name="楕円 406">
          <a:extLst>
            <a:ext uri="{FF2B5EF4-FFF2-40B4-BE49-F238E27FC236}">
              <a16:creationId xmlns:a16="http://schemas.microsoft.com/office/drawing/2014/main" id="{00000000-0008-0000-0700-000097010000}"/>
            </a:ext>
          </a:extLst>
        </xdr:cNvPr>
        <xdr:cNvSpPr/>
      </xdr:nvSpPr>
      <xdr:spPr>
        <a:xfrm>
          <a:off x="14325600" y="84339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50</xdr:row>
      <xdr:rowOff>102743</xdr:rowOff>
    </xdr:from>
    <xdr:to>
      <xdr:col>85</xdr:col>
      <xdr:colOff>127000</xdr:colOff>
      <xdr:row>54</xdr:row>
      <xdr:rowOff>63691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3629640" y="8484743"/>
          <a:ext cx="746760" cy="6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125620</xdr:rowOff>
    </xdr:from>
    <xdr:ext cx="534377" cy="259045"/>
    <xdr:sp macro="" textlink="">
      <xdr:nvSpPr>
        <xdr:cNvPr id="409" name="教育費該当値テキスト">
          <a:extLst>
            <a:ext uri="{FF2B5EF4-FFF2-40B4-BE49-F238E27FC236}">
              <a16:creationId xmlns:a16="http://schemas.microsoft.com/office/drawing/2014/main" id="{00000000-0008-0000-0700-000099010000}"/>
            </a:ext>
          </a:extLst>
        </xdr:cNvPr>
        <xdr:cNvSpPr txBox="1"/>
      </xdr:nvSpPr>
      <xdr:spPr>
        <a:xfrm>
          <a:off x="14419580" y="83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12891</xdr:rowOff>
    </xdr:from>
    <xdr:to>
      <xdr:col>81</xdr:col>
      <xdr:colOff>101600</xdr:colOff>
      <xdr:row>54</xdr:row>
      <xdr:rowOff>114491</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3578840" y="90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105601</xdr:rowOff>
    </xdr:from>
    <xdr:to>
      <xdr:col>81</xdr:col>
      <xdr:colOff>50800</xdr:colOff>
      <xdr:row>54</xdr:row>
      <xdr:rowOff>63691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2854940" y="8822881"/>
          <a:ext cx="7747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52</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3395471" y="88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54801</xdr:rowOff>
    </xdr:from>
    <xdr:to>
      <xdr:col>76</xdr:col>
      <xdr:colOff>165100</xdr:colOff>
      <xdr:row>52</xdr:row>
      <xdr:rowOff>156401</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2804140" y="87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52</xdr:row>
      <xdr:rowOff>105601</xdr:rowOff>
    </xdr:from>
    <xdr:to>
      <xdr:col>76</xdr:col>
      <xdr:colOff>114300</xdr:colOff>
      <xdr:row>57</xdr:row>
      <xdr:rowOff>32830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12072620" y="8822881"/>
          <a:ext cx="782320" cy="7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51</xdr:row>
      <xdr:rowOff>1478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2610611" y="85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153480</xdr:rowOff>
    </xdr:from>
    <xdr:to>
      <xdr:col>72</xdr:col>
      <xdr:colOff>38100</xdr:colOff>
      <xdr:row>57</xdr:row>
      <xdr:rowOff>83630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2029440" y="9541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32830</xdr:rowOff>
    </xdr:from>
    <xdr:to>
      <xdr:col>71</xdr:col>
      <xdr:colOff>177800</xdr:colOff>
      <xdr:row>58</xdr:row>
      <xdr:rowOff>94932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11282680" y="9588310"/>
          <a:ext cx="789940" cy="2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55</xdr:row>
      <xdr:rowOff>100157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1835911" y="93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44132</xdr:rowOff>
    </xdr:from>
    <xdr:to>
      <xdr:col>67</xdr:col>
      <xdr:colOff>101600</xdr:colOff>
      <xdr:row>58</xdr:row>
      <xdr:rowOff>145732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1231880" y="976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162259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1061211" y="95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113995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113995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7341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77</xdr:row>
      <xdr:rowOff>168927</xdr:rowOff>
    </xdr:from>
    <xdr:ext cx="37702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0628794" y="130772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0628794" y="126276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0628794" y="121818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0628794" y="117360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10628794" y="112865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8" name="災害復旧費グラフ枠">
          <a:extLst>
            <a:ext uri="{FF2B5EF4-FFF2-40B4-BE49-F238E27FC236}">
              <a16:creationId xmlns:a16="http://schemas.microsoft.com/office/drawing/2014/main" id="{00000000-0008-0000-0700-0000B601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43180</xdr:rowOff>
    </xdr:from>
    <xdr:to>
      <xdr:col>85</xdr:col>
      <xdr:colOff>177800</xdr:colOff>
      <xdr:row>78</xdr:row>
      <xdr:rowOff>144780</xdr:rowOff>
    </xdr:to>
    <xdr:sp macro="" textlink="">
      <xdr:nvSpPr>
        <xdr:cNvPr id="444" name="楕円 443">
          <a:extLst>
            <a:ext uri="{FF2B5EF4-FFF2-40B4-BE49-F238E27FC236}">
              <a16:creationId xmlns:a16="http://schemas.microsoft.com/office/drawing/2014/main" id="{00000000-0008-0000-0700-0000BC010000}"/>
            </a:ext>
          </a:extLst>
        </xdr:cNvPr>
        <xdr:cNvSpPr/>
      </xdr:nvSpPr>
      <xdr:spPr>
        <a:xfrm>
          <a:off x="14325600" y="131191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93980</xdr:rowOff>
    </xdr:from>
    <xdr:to>
      <xdr:col>85</xdr:col>
      <xdr:colOff>127000</xdr:colOff>
      <xdr:row>79</xdr:row>
      <xdr:rowOff>13970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flipV="1">
          <a:off x="13629640" y="1316990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116857</xdr:rowOff>
    </xdr:from>
    <xdr:ext cx="378565" cy="259045"/>
    <xdr:sp macro="" textlink="">
      <xdr:nvSpPr>
        <xdr:cNvPr id="446" name="災害復旧費該当値テキスト">
          <a:extLst>
            <a:ext uri="{FF2B5EF4-FFF2-40B4-BE49-F238E27FC236}">
              <a16:creationId xmlns:a16="http://schemas.microsoft.com/office/drawing/2014/main" id="{00000000-0008-0000-0700-0000BE010000}"/>
            </a:ext>
          </a:extLst>
        </xdr:cNvPr>
        <xdr:cNvSpPr txBox="1"/>
      </xdr:nvSpPr>
      <xdr:spPr>
        <a:xfrm>
          <a:off x="14419580" y="1302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134620</xdr:rowOff>
    </xdr:from>
    <xdr:to>
      <xdr:col>81</xdr:col>
      <xdr:colOff>101600</xdr:colOff>
      <xdr:row>79</xdr:row>
      <xdr:rowOff>64770</xdr:rowOff>
    </xdr:to>
    <xdr:sp macro="" textlink="">
      <xdr:nvSpPr>
        <xdr:cNvPr id="447" name="楕円 446">
          <a:extLst>
            <a:ext uri="{FF2B5EF4-FFF2-40B4-BE49-F238E27FC236}">
              <a16:creationId xmlns:a16="http://schemas.microsoft.com/office/drawing/2014/main" id="{00000000-0008-0000-0700-0000BF010000}"/>
            </a:ext>
          </a:extLst>
        </xdr:cNvPr>
        <xdr:cNvSpPr/>
      </xdr:nvSpPr>
      <xdr:spPr>
        <a:xfrm>
          <a:off x="13578840" y="1321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4826</xdr:rowOff>
    </xdr:from>
    <xdr:to>
      <xdr:col>81</xdr:col>
      <xdr:colOff>50800</xdr:colOff>
      <xdr:row>79</xdr:row>
      <xdr:rowOff>13970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2854940" y="12242546"/>
          <a:ext cx="774700" cy="101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71633</xdr:colOff>
      <xdr:row>77</xdr:row>
      <xdr:rowOff>81297</xdr:rowOff>
    </xdr:from>
    <xdr:ext cx="31393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13482833" y="12989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125476</xdr:rowOff>
    </xdr:from>
    <xdr:to>
      <xdr:col>76</xdr:col>
      <xdr:colOff>165100</xdr:colOff>
      <xdr:row>73</xdr:row>
      <xdr:rowOff>55626</xdr:rowOff>
    </xdr:to>
    <xdr:sp macro="" textlink="">
      <xdr:nvSpPr>
        <xdr:cNvPr id="450" name="楕円 449">
          <a:extLst>
            <a:ext uri="{FF2B5EF4-FFF2-40B4-BE49-F238E27FC236}">
              <a16:creationId xmlns:a16="http://schemas.microsoft.com/office/drawing/2014/main" id="{00000000-0008-0000-0700-0000C2010000}"/>
            </a:ext>
          </a:extLst>
        </xdr:cNvPr>
        <xdr:cNvSpPr/>
      </xdr:nvSpPr>
      <xdr:spPr>
        <a:xfrm>
          <a:off x="12804140" y="12195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72</xdr:row>
      <xdr:rowOff>107696</xdr:rowOff>
    </xdr:from>
    <xdr:to>
      <xdr:col>76</xdr:col>
      <xdr:colOff>114300</xdr:colOff>
      <xdr:row>73</xdr:row>
      <xdr:rowOff>4826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2072620" y="12177776"/>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71</xdr:row>
      <xdr:rowOff>72153</xdr:rowOff>
    </xdr:from>
    <xdr:ext cx="378565"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12688517" y="11974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56896</xdr:rowOff>
    </xdr:from>
    <xdr:to>
      <xdr:col>72</xdr:col>
      <xdr:colOff>38100</xdr:colOff>
      <xdr:row>72</xdr:row>
      <xdr:rowOff>158496</xdr:rowOff>
    </xdr:to>
    <xdr:sp macro="" textlink="">
      <xdr:nvSpPr>
        <xdr:cNvPr id="453" name="楕円 452">
          <a:extLst>
            <a:ext uri="{FF2B5EF4-FFF2-40B4-BE49-F238E27FC236}">
              <a16:creationId xmlns:a16="http://schemas.microsoft.com/office/drawing/2014/main" id="{00000000-0008-0000-0700-0000C5010000}"/>
            </a:ext>
          </a:extLst>
        </xdr:cNvPr>
        <xdr:cNvSpPr/>
      </xdr:nvSpPr>
      <xdr:spPr>
        <a:xfrm>
          <a:off x="12029440" y="12126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72</xdr:row>
      <xdr:rowOff>107696</xdr:rowOff>
    </xdr:from>
    <xdr:to>
      <xdr:col>71</xdr:col>
      <xdr:colOff>177800</xdr:colOff>
      <xdr:row>72</xdr:row>
      <xdr:rowOff>130556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1282680" y="1217777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71</xdr:row>
      <xdr:rowOff>3573</xdr:rowOff>
    </xdr:from>
    <xdr:ext cx="378565"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11906197" y="11906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79756</xdr:rowOff>
    </xdr:from>
    <xdr:to>
      <xdr:col>67</xdr:col>
      <xdr:colOff>101600</xdr:colOff>
      <xdr:row>73</xdr:row>
      <xdr:rowOff>9906</xdr:rowOff>
    </xdr:to>
    <xdr:sp macro="" textlink="">
      <xdr:nvSpPr>
        <xdr:cNvPr id="456" name="楕円 455">
          <a:extLst>
            <a:ext uri="{FF2B5EF4-FFF2-40B4-BE49-F238E27FC236}">
              <a16:creationId xmlns:a16="http://schemas.microsoft.com/office/drawing/2014/main" id="{00000000-0008-0000-0700-0000C8010000}"/>
            </a:ext>
          </a:extLst>
        </xdr:cNvPr>
        <xdr:cNvSpPr/>
      </xdr:nvSpPr>
      <xdr:spPr>
        <a:xfrm>
          <a:off x="11231880" y="12149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71</xdr:row>
      <xdr:rowOff>26433</xdr:rowOff>
    </xdr:from>
    <xdr:ext cx="378565"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11116257" y="1192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8" name="正方形/長方形 457">
          <a:extLst>
            <a:ext uri="{FF2B5EF4-FFF2-40B4-BE49-F238E27FC236}">
              <a16:creationId xmlns:a16="http://schemas.microsoft.com/office/drawing/2014/main" id="{00000000-0008-0000-0700-0000CA01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9" name="正方形/長方形 458">
          <a:extLst>
            <a:ext uri="{FF2B5EF4-FFF2-40B4-BE49-F238E27FC236}">
              <a16:creationId xmlns:a16="http://schemas.microsoft.com/office/drawing/2014/main" id="{00000000-0008-0000-0700-0000CB010000}"/>
            </a:ext>
          </a:extLst>
        </xdr:cNvPr>
        <xdr:cNvSpPr/>
      </xdr:nvSpPr>
      <xdr:spPr>
        <a:xfrm>
          <a:off x="113995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60" name="正方形/長方形 459">
          <a:extLst>
            <a:ext uri="{FF2B5EF4-FFF2-40B4-BE49-F238E27FC236}">
              <a16:creationId xmlns:a16="http://schemas.microsoft.com/office/drawing/2014/main" id="{00000000-0008-0000-0700-0000CC010000}"/>
            </a:ext>
          </a:extLst>
        </xdr:cNvPr>
        <xdr:cNvSpPr/>
      </xdr:nvSpPr>
      <xdr:spPr>
        <a:xfrm>
          <a:off x="113995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61" name="正方形/長方形 460">
          <a:extLst>
            <a:ext uri="{FF2B5EF4-FFF2-40B4-BE49-F238E27FC236}">
              <a16:creationId xmlns:a16="http://schemas.microsoft.com/office/drawing/2014/main" id="{00000000-0008-0000-0700-0000CD01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049738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49738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497381" y="149582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79" name="公債費グラフ枠">
          <a:extLst>
            <a:ext uri="{FF2B5EF4-FFF2-40B4-BE49-F238E27FC236}">
              <a16:creationId xmlns:a16="http://schemas.microsoft.com/office/drawing/2014/main" id="{00000000-0008-0000-0700-0000DF01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132987</xdr:rowOff>
    </xdr:from>
    <xdr:to>
      <xdr:col>85</xdr:col>
      <xdr:colOff>177800</xdr:colOff>
      <xdr:row>99</xdr:row>
      <xdr:rowOff>63137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4325600" y="165617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93</xdr:row>
      <xdr:rowOff>9071</xdr:rowOff>
    </xdr:from>
    <xdr:to>
      <xdr:col>85</xdr:col>
      <xdr:colOff>127000</xdr:colOff>
      <xdr:row>99</xdr:row>
      <xdr:rowOff>12337</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3629640" y="15599591"/>
          <a:ext cx="746760" cy="10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35214</xdr:rowOff>
    </xdr:from>
    <xdr:ext cx="534377" cy="259045"/>
    <xdr:sp macro="" textlink="">
      <xdr:nvSpPr>
        <xdr:cNvPr id="487" name="公債費該当値テキスト">
          <a:extLst>
            <a:ext uri="{FF2B5EF4-FFF2-40B4-BE49-F238E27FC236}">
              <a16:creationId xmlns:a16="http://schemas.microsoft.com/office/drawing/2014/main" id="{00000000-0008-0000-0700-0000E7010000}"/>
            </a:ext>
          </a:extLst>
        </xdr:cNvPr>
        <xdr:cNvSpPr txBox="1"/>
      </xdr:nvSpPr>
      <xdr:spPr>
        <a:xfrm>
          <a:off x="14419580" y="164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129721</xdr:rowOff>
    </xdr:from>
    <xdr:to>
      <xdr:col>81</xdr:col>
      <xdr:colOff>101600</xdr:colOff>
      <xdr:row>93</xdr:row>
      <xdr:rowOff>59871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3578840" y="15552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9071</xdr:rowOff>
    </xdr:from>
    <xdr:to>
      <xdr:col>81</xdr:col>
      <xdr:colOff>50800</xdr:colOff>
      <xdr:row>98</xdr:row>
      <xdr:rowOff>77161</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flipV="1">
          <a:off x="12854940" y="15599591"/>
          <a:ext cx="774700" cy="90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91</xdr:row>
      <xdr:rowOff>76398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3395471" y="1533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26361</xdr:rowOff>
    </xdr:from>
    <xdr:to>
      <xdr:col>76</xdr:col>
      <xdr:colOff>165100</xdr:colOff>
      <xdr:row>98</xdr:row>
      <xdr:rowOff>127961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2804140" y="1645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94</xdr:row>
      <xdr:rowOff>40585</xdr:rowOff>
    </xdr:from>
    <xdr:to>
      <xdr:col>76</xdr:col>
      <xdr:colOff>114300</xdr:colOff>
      <xdr:row>98</xdr:row>
      <xdr:rowOff>77161</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072620" y="15798745"/>
          <a:ext cx="782320" cy="70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96</xdr:row>
      <xdr:rowOff>144488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610611" y="162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161235</xdr:rowOff>
    </xdr:from>
    <xdr:to>
      <xdr:col>72</xdr:col>
      <xdr:colOff>38100</xdr:colOff>
      <xdr:row>94</xdr:row>
      <xdr:rowOff>91385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12029440" y="15751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89</xdr:row>
      <xdr:rowOff>115207</xdr:rowOff>
    </xdr:from>
    <xdr:to>
      <xdr:col>71</xdr:col>
      <xdr:colOff>177800</xdr:colOff>
      <xdr:row>94</xdr:row>
      <xdr:rowOff>40585</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82680" y="15035167"/>
          <a:ext cx="789940" cy="76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92</xdr:row>
      <xdr:rowOff>107912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835911" y="155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64407</xdr:rowOff>
    </xdr:from>
    <xdr:to>
      <xdr:col>67</xdr:col>
      <xdr:colOff>101600</xdr:colOff>
      <xdr:row>89</xdr:row>
      <xdr:rowOff>166007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11231880" y="149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11084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061211" y="147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65557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65557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563072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63072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7" name="諸支出金グラフ枠">
          <a:extLst>
            <a:ext uri="{FF2B5EF4-FFF2-40B4-BE49-F238E27FC236}">
              <a16:creationId xmlns:a16="http://schemas.microsoft.com/office/drawing/2014/main" id="{00000000-0008-0000-0700-000005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123037</xdr:rowOff>
    </xdr:from>
    <xdr:to>
      <xdr:col>116</xdr:col>
      <xdr:colOff>114300</xdr:colOff>
      <xdr:row>30</xdr:row>
      <xdr:rowOff>53187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9458940" y="498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2387</xdr:rowOff>
    </xdr:from>
    <xdr:to>
      <xdr:col>116</xdr:col>
      <xdr:colOff>63500</xdr:colOff>
      <xdr:row>38</xdr:row>
      <xdr:rowOff>140729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8778220" y="5031587"/>
          <a:ext cx="731520" cy="14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25264</xdr:rowOff>
    </xdr:from>
    <xdr:ext cx="534377" cy="259045"/>
    <xdr:sp macro="" textlink="">
      <xdr:nvSpPr>
        <xdr:cNvPr id="525" name="諸支出金該当値テキスト">
          <a:extLst>
            <a:ext uri="{FF2B5EF4-FFF2-40B4-BE49-F238E27FC236}">
              <a16:creationId xmlns:a16="http://schemas.microsoft.com/office/drawing/2014/main" id="{00000000-0008-0000-0700-00000D020000}"/>
            </a:ext>
          </a:extLst>
        </xdr:cNvPr>
        <xdr:cNvSpPr txBox="1"/>
      </xdr:nvSpPr>
      <xdr:spPr>
        <a:xfrm>
          <a:off x="19560540" y="488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89929</xdr:rowOff>
    </xdr:from>
    <xdr:to>
      <xdr:col>112</xdr:col>
      <xdr:colOff>38100</xdr:colOff>
      <xdr:row>39</xdr:row>
      <xdr:rowOff>20079</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8735040" y="6460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140729</xdr:rowOff>
    </xdr:from>
    <xdr:to>
      <xdr:col>111</xdr:col>
      <xdr:colOff>177800</xdr:colOff>
      <xdr:row>38</xdr:row>
      <xdr:rowOff>144805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7988280" y="6511049"/>
          <a:ext cx="78994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36606</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8561128" y="623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94005</xdr:rowOff>
    </xdr:from>
    <xdr:to>
      <xdr:col>107</xdr:col>
      <xdr:colOff>101600</xdr:colOff>
      <xdr:row>39</xdr:row>
      <xdr:rowOff>24155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7937480" y="646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144805</xdr:rowOff>
    </xdr:from>
    <xdr:to>
      <xdr:col>107</xdr:col>
      <xdr:colOff>50800</xdr:colOff>
      <xdr:row>38</xdr:row>
      <xdr:rowOff>146939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7213580" y="6515125"/>
          <a:ext cx="7747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37</xdr:row>
      <xdr:rowOff>40683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7776268" y="624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96139</xdr:rowOff>
    </xdr:from>
    <xdr:to>
      <xdr:col>102</xdr:col>
      <xdr:colOff>165100</xdr:colOff>
      <xdr:row>39</xdr:row>
      <xdr:rowOff>26289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7162780" y="6466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146939</xdr:rowOff>
    </xdr:from>
    <xdr:to>
      <xdr:col>102</xdr:col>
      <xdr:colOff>114300</xdr:colOff>
      <xdr:row>38</xdr:row>
      <xdr:rowOff>155854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6431260" y="6517259"/>
          <a:ext cx="78232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37</xdr:row>
      <xdr:rowOff>42816</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700156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105054</xdr:rowOff>
    </xdr:from>
    <xdr:to>
      <xdr:col>98</xdr:col>
      <xdr:colOff>38100</xdr:colOff>
      <xdr:row>39</xdr:row>
      <xdr:rowOff>35204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388080" y="647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51731</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226868" y="62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65557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65557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7" name="前年度繰上充用金グラフ枠">
          <a:extLst>
            <a:ext uri="{FF2B5EF4-FFF2-40B4-BE49-F238E27FC236}">
              <a16:creationId xmlns:a16="http://schemas.microsoft.com/office/drawing/2014/main" id="{00000000-0008-0000-0700-00002302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55" name="前年度繰上充用金該当値テキスト">
          <a:extLst>
            <a:ext uri="{FF2B5EF4-FFF2-40B4-BE49-F238E27FC236}">
              <a16:creationId xmlns:a16="http://schemas.microsoft.com/office/drawing/2014/main" id="{00000000-0008-0000-0700-00002B020000}"/>
            </a:ext>
          </a:extLst>
        </xdr:cNvPr>
        <xdr:cNvSpPr txBox="1"/>
      </xdr:nvSpPr>
      <xdr:spPr>
        <a:xfrm>
          <a:off x="19560540" y="904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8648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62" name="楕円 561">
          <a:extLst>
            <a:ext uri="{FF2B5EF4-FFF2-40B4-BE49-F238E27FC236}">
              <a16:creationId xmlns:a16="http://schemas.microsoft.com/office/drawing/2014/main" id="{00000000-0008-0000-0700-00003202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65" name="楕円 564">
          <a:extLst>
            <a:ext uri="{FF2B5EF4-FFF2-40B4-BE49-F238E27FC236}">
              <a16:creationId xmlns:a16="http://schemas.microsoft.com/office/drawing/2014/main" id="{00000000-0008-0000-0700-00003502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65557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65557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6" name="消防費グラフ枠">
          <a:extLst>
            <a:ext uri="{FF2B5EF4-FFF2-40B4-BE49-F238E27FC236}">
              <a16:creationId xmlns:a16="http://schemas.microsoft.com/office/drawing/2014/main" id="{00000000-0008-0000-0700-00004A02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130810</xdr:rowOff>
    </xdr:from>
    <xdr:to>
      <xdr:col>116</xdr:col>
      <xdr:colOff>114300</xdr:colOff>
      <xdr:row>71</xdr:row>
      <xdr:rowOff>60960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9458940" y="11865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71</xdr:row>
      <xdr:rowOff>10160</xdr:rowOff>
    </xdr:from>
    <xdr:to>
      <xdr:col>116</xdr:col>
      <xdr:colOff>63500</xdr:colOff>
      <xdr:row>71</xdr:row>
      <xdr:rowOff>55880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8778220" y="1191260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33037</xdr:rowOff>
    </xdr:from>
    <xdr:ext cx="534377" cy="259045"/>
    <xdr:sp macro="" textlink="">
      <xdr:nvSpPr>
        <xdr:cNvPr id="594" name="消防費該当値テキスト">
          <a:extLst>
            <a:ext uri="{FF2B5EF4-FFF2-40B4-BE49-F238E27FC236}">
              <a16:creationId xmlns:a16="http://schemas.microsoft.com/office/drawing/2014/main" id="{00000000-0008-0000-0700-000052020000}"/>
            </a:ext>
          </a:extLst>
        </xdr:cNvPr>
        <xdr:cNvSpPr txBox="1"/>
      </xdr:nvSpPr>
      <xdr:spPr>
        <a:xfrm>
          <a:off x="19560540" y="1176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5080</xdr:rowOff>
    </xdr:from>
    <xdr:to>
      <xdr:col>112</xdr:col>
      <xdr:colOff>38100</xdr:colOff>
      <xdr:row>71</xdr:row>
      <xdr:rowOff>106680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8735040" y="11907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55880</xdr:rowOff>
    </xdr:from>
    <xdr:to>
      <xdr:col>111</xdr:col>
      <xdr:colOff>177800</xdr:colOff>
      <xdr:row>75</xdr:row>
      <xdr:rowOff>93980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7988280" y="11958320"/>
          <a:ext cx="78994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69</xdr:row>
      <xdr:rowOff>123207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8528811" y="116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43180</xdr:rowOff>
    </xdr:from>
    <xdr:to>
      <xdr:col>107</xdr:col>
      <xdr:colOff>101600</xdr:colOff>
      <xdr:row>75</xdr:row>
      <xdr:rowOff>144780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7937480" y="126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75</xdr:row>
      <xdr:rowOff>93980</xdr:rowOff>
    </xdr:from>
    <xdr:to>
      <xdr:col>107</xdr:col>
      <xdr:colOff>50800</xdr:colOff>
      <xdr:row>78</xdr:row>
      <xdr:rowOff>48261</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7213580" y="12666980"/>
          <a:ext cx="7747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73</xdr:row>
      <xdr:rowOff>161307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7766811" y="1239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168911</xdr:rowOff>
    </xdr:from>
    <xdr:to>
      <xdr:col>102</xdr:col>
      <xdr:colOff>165100</xdr:colOff>
      <xdr:row>78</xdr:row>
      <xdr:rowOff>99061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7162780" y="13077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17780</xdr:rowOff>
    </xdr:from>
    <xdr:to>
      <xdr:col>102</xdr:col>
      <xdr:colOff>114300</xdr:colOff>
      <xdr:row>78</xdr:row>
      <xdr:rowOff>48261</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6431260" y="12926060"/>
          <a:ext cx="78232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76</xdr:row>
      <xdr:rowOff>115588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969251" y="12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138430</xdr:rowOff>
    </xdr:from>
    <xdr:to>
      <xdr:col>98</xdr:col>
      <xdr:colOff>38100</xdr:colOff>
      <xdr:row>77</xdr:row>
      <xdr:rowOff>68580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388080" y="1287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85107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94551" y="126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・教育費が増加傾向にあるが、平成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年度においては、校舎増改築に係る経費に加え、東京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大会の共同実施事業や競技施設関連整備に係る経費が増加したことなどにより、対前年度比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77,794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・諸支出金は、築地市場跡地に係る公営企業会計からの所管換経費の皆増により、平成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年度において大幅に増加した。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・消防費については、都は、大都市制度の特例として特別区に代わって消防事務を処理するほか、市町村から消防事務を受託しており、都道府県では、都のみが消防費を支出しているという特徴がある。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・警察費については、本来国の責務で行われるべき首都警察業務を都が担っていることが、都道府県平均に比し高い決算値となっている１つの要因である。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22960"/>
          <a:ext cx="28041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21265" y="9770745"/>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・財政調整基金は、年度間の財源調整を図り、財政の健全な運営に資することを目的としてお</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り、都税収入が不安定な都の財政運営にとって大きな役割を果たしている。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・都税収入が堅調な近年においても、将来に備えて積立を継続し、平成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年度末における基金</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残高は、対前年度比</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・一方、算定上の分母となる標準財政規模は同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％の減となったため、財政調整基金残高の対</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標準財政規模比は、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22.04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・実質収支については、将来を見据えて無駄の排除を一層徹底したことなどにより、</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の黒字となった。</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・なお、本表の実質収支額には、本来次年度へ繰り越すべき財源である地方消費税に係る他道</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府県への未清算金が含まれている。平成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年度における実質収支額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3,408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億円から、地方消費</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税の未清算に伴う次年度繰越金</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2,135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億円を除いた収支額は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億円となり、標準財政規模</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に対する割合は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％となる。</a:t>
          </a:r>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74370"/>
          <a:ext cx="3977640" cy="37338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35590" y="7088505"/>
          <a:ext cx="53816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いて、実質赤字額及び資金不足額が発生していないため、算出</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年度以降、一般会計において</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億円を超える実質収</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支を計上し、黒字額の比率は３％台で推移している。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年度は、中央卸売市場会計の資金剰余額が大幅に増加し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たことに加え、標準財政規模が減少したことなどにより、連結</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実質黒字額の比率が大幅に増加した。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1082548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1132078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1181608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cols>
    <col min="1" max="11" width="2.109375" style="159" customWidth="1"/>
    <col min="12" max="12" width="2.21875" style="159" customWidth="1"/>
    <col min="13" max="17" width="2.33203125" style="159" customWidth="1"/>
    <col min="18" max="119" width="2.109375" style="159" customWidth="1"/>
    <col min="120" max="16384" width="0" style="159" hidden="1"/>
  </cols>
  <sheetData>
    <row r="1" spans="1:119" ht="33" customHeight="1">
      <c r="A1" s="157"/>
      <c r="B1" s="433" t="s">
        <v>
70</v>
      </c>
      <c r="C1" s="433"/>
      <c r="D1" s="433"/>
      <c r="E1" s="433"/>
      <c r="F1" s="433"/>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3"/>
      <c r="BN1" s="433"/>
      <c r="BO1" s="433"/>
      <c r="BP1" s="433"/>
      <c r="BQ1" s="433"/>
      <c r="BR1" s="433"/>
      <c r="BS1" s="433"/>
      <c r="BT1" s="433"/>
      <c r="BU1" s="433"/>
      <c r="BV1" s="433"/>
      <c r="BW1" s="433"/>
      <c r="BX1" s="433"/>
      <c r="BY1" s="433"/>
      <c r="BZ1" s="433"/>
      <c r="CA1" s="433"/>
      <c r="CB1" s="433"/>
      <c r="CC1" s="433"/>
      <c r="CD1" s="433"/>
      <c r="CE1" s="433"/>
      <c r="CF1" s="433"/>
      <c r="CG1" s="433"/>
      <c r="CH1" s="433"/>
      <c r="CI1" s="433"/>
      <c r="CJ1" s="433"/>
      <c r="CK1" s="433"/>
      <c r="CL1" s="433"/>
      <c r="CM1" s="433"/>
      <c r="CN1" s="433"/>
      <c r="CO1" s="433"/>
      <c r="CP1" s="433"/>
      <c r="CQ1" s="433"/>
      <c r="CR1" s="433"/>
      <c r="CS1" s="433"/>
      <c r="CT1" s="433"/>
      <c r="CU1" s="433"/>
      <c r="CV1" s="433"/>
      <c r="CW1" s="433"/>
      <c r="CX1" s="433"/>
      <c r="CY1" s="433"/>
      <c r="CZ1" s="433"/>
      <c r="DA1" s="433"/>
      <c r="DB1" s="433"/>
      <c r="DC1" s="433"/>
      <c r="DD1" s="433"/>
      <c r="DE1" s="433"/>
      <c r="DF1" s="433"/>
      <c r="DG1" s="433"/>
      <c r="DH1" s="433"/>
      <c r="DI1" s="433"/>
      <c r="DJ1" s="158"/>
      <c r="DK1" s="158"/>
      <c r="DL1" s="158"/>
      <c r="DM1" s="158"/>
      <c r="DN1" s="158"/>
      <c r="DO1" s="158"/>
    </row>
    <row r="2" spans="1:119" ht="24" thickBot="1">
      <c r="A2" s="157"/>
      <c r="B2" s="160" t="s">
        <v>
71</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c r="A3" s="158"/>
      <c r="B3" s="434" t="s">
        <v>
72</v>
      </c>
      <c r="C3" s="435"/>
      <c r="D3" s="436"/>
      <c r="E3" s="436"/>
      <c r="F3" s="436"/>
      <c r="G3" s="436"/>
      <c r="H3" s="436"/>
      <c r="I3" s="436"/>
      <c r="J3" s="436"/>
      <c r="K3" s="436"/>
      <c r="L3" s="436" t="s">
        <v>
73</v>
      </c>
      <c r="M3" s="436"/>
      <c r="N3" s="436"/>
      <c r="O3" s="436"/>
      <c r="P3" s="436"/>
      <c r="Q3" s="436"/>
      <c r="R3" s="440"/>
      <c r="S3" s="440"/>
      <c r="T3" s="440"/>
      <c r="U3" s="440"/>
      <c r="V3" s="441"/>
      <c r="W3" s="447" t="s">
        <v>
74</v>
      </c>
      <c r="X3" s="448"/>
      <c r="Y3" s="448"/>
      <c r="Z3" s="448"/>
      <c r="AA3" s="448"/>
      <c r="AB3" s="448"/>
      <c r="AC3" s="448"/>
      <c r="AD3" s="448"/>
      <c r="AE3" s="448"/>
      <c r="AF3" s="448"/>
      <c r="AG3" s="448"/>
      <c r="AH3" s="448"/>
      <c r="AI3" s="448"/>
      <c r="AJ3" s="448"/>
      <c r="AK3" s="448"/>
      <c r="AL3" s="448"/>
      <c r="AM3" s="448"/>
      <c r="AN3" s="448"/>
      <c r="AO3" s="448"/>
      <c r="AP3" s="448"/>
      <c r="AQ3" s="448"/>
      <c r="AR3" s="448"/>
      <c r="AS3" s="448"/>
      <c r="AT3" s="448"/>
      <c r="AU3" s="448"/>
      <c r="AV3" s="448"/>
      <c r="AW3" s="448"/>
      <c r="AX3" s="448"/>
      <c r="AY3" s="449"/>
      <c r="AZ3" s="450" t="s">
        <v>
1</v>
      </c>
      <c r="BA3" s="451"/>
      <c r="BB3" s="451"/>
      <c r="BC3" s="451"/>
      <c r="BD3" s="451"/>
      <c r="BE3" s="451"/>
      <c r="BF3" s="451"/>
      <c r="BG3" s="451"/>
      <c r="BH3" s="451"/>
      <c r="BI3" s="451"/>
      <c r="BJ3" s="451"/>
      <c r="BK3" s="451"/>
      <c r="BL3" s="451"/>
      <c r="BM3" s="452"/>
      <c r="BN3" s="453" t="s">
        <v>
75</v>
      </c>
      <c r="BO3" s="454"/>
      <c r="BP3" s="454"/>
      <c r="BQ3" s="454"/>
      <c r="BR3" s="454"/>
      <c r="BS3" s="454"/>
      <c r="BT3" s="454"/>
      <c r="BU3" s="455"/>
      <c r="BV3" s="453" t="s">
        <v>
76</v>
      </c>
      <c r="BW3" s="454"/>
      <c r="BX3" s="454"/>
      <c r="BY3" s="454"/>
      <c r="BZ3" s="454"/>
      <c r="CA3" s="454"/>
      <c r="CB3" s="454"/>
      <c r="CC3" s="455"/>
      <c r="CD3" s="450" t="s">
        <v>
1</v>
      </c>
      <c r="CE3" s="451"/>
      <c r="CF3" s="451"/>
      <c r="CG3" s="451"/>
      <c r="CH3" s="451"/>
      <c r="CI3" s="451"/>
      <c r="CJ3" s="451"/>
      <c r="CK3" s="451"/>
      <c r="CL3" s="451"/>
      <c r="CM3" s="451"/>
      <c r="CN3" s="451"/>
      <c r="CO3" s="451"/>
      <c r="CP3" s="451"/>
      <c r="CQ3" s="451"/>
      <c r="CR3" s="451"/>
      <c r="CS3" s="452"/>
      <c r="CT3" s="453" t="s">
        <v>
77</v>
      </c>
      <c r="CU3" s="454"/>
      <c r="CV3" s="454"/>
      <c r="CW3" s="454"/>
      <c r="CX3" s="454"/>
      <c r="CY3" s="454"/>
      <c r="CZ3" s="454"/>
      <c r="DA3" s="455"/>
      <c r="DB3" s="453" t="s">
        <v>
78</v>
      </c>
      <c r="DC3" s="454"/>
      <c r="DD3" s="454"/>
      <c r="DE3" s="454"/>
      <c r="DF3" s="454"/>
      <c r="DG3" s="454"/>
      <c r="DH3" s="454"/>
      <c r="DI3" s="455"/>
      <c r="DJ3" s="157"/>
      <c r="DK3" s="157"/>
      <c r="DL3" s="157"/>
      <c r="DM3" s="157"/>
      <c r="DN3" s="157"/>
      <c r="DO3" s="157"/>
    </row>
    <row r="4" spans="1:119" ht="18.75" customHeight="1">
      <c r="A4" s="158"/>
      <c r="B4" s="437"/>
      <c r="C4" s="438"/>
      <c r="D4" s="439"/>
      <c r="E4" s="439"/>
      <c r="F4" s="439"/>
      <c r="G4" s="439"/>
      <c r="H4" s="439"/>
      <c r="I4" s="439"/>
      <c r="J4" s="439"/>
      <c r="K4" s="439"/>
      <c r="L4" s="439"/>
      <c r="M4" s="439"/>
      <c r="N4" s="439"/>
      <c r="O4" s="439"/>
      <c r="P4" s="439"/>
      <c r="Q4" s="439"/>
      <c r="R4" s="442"/>
      <c r="S4" s="442"/>
      <c r="T4" s="442"/>
      <c r="U4" s="442"/>
      <c r="V4" s="443"/>
      <c r="W4" s="507" t="s">
        <v>
79</v>
      </c>
      <c r="X4" s="508"/>
      <c r="Y4" s="509"/>
      <c r="Z4" s="516" t="s">
        <v>
1</v>
      </c>
      <c r="AA4" s="494"/>
      <c r="AB4" s="494"/>
      <c r="AC4" s="494"/>
      <c r="AD4" s="494"/>
      <c r="AE4" s="494"/>
      <c r="AF4" s="494"/>
      <c r="AG4" s="494"/>
      <c r="AH4" s="495"/>
      <c r="AI4" s="516" t="s">
        <v>
80</v>
      </c>
      <c r="AJ4" s="519"/>
      <c r="AK4" s="519"/>
      <c r="AL4" s="519"/>
      <c r="AM4" s="519"/>
      <c r="AN4" s="519"/>
      <c r="AO4" s="519"/>
      <c r="AP4" s="520"/>
      <c r="AQ4" s="524" t="s">
        <v>
81</v>
      </c>
      <c r="AR4" s="525"/>
      <c r="AS4" s="519"/>
      <c r="AT4" s="519"/>
      <c r="AU4" s="519"/>
      <c r="AV4" s="519"/>
      <c r="AW4" s="519"/>
      <c r="AX4" s="519"/>
      <c r="AY4" s="526"/>
      <c r="AZ4" s="477" t="s">
        <v>
82</v>
      </c>
      <c r="BA4" s="478"/>
      <c r="BB4" s="478"/>
      <c r="BC4" s="478"/>
      <c r="BD4" s="478"/>
      <c r="BE4" s="478"/>
      <c r="BF4" s="478"/>
      <c r="BG4" s="478"/>
      <c r="BH4" s="478"/>
      <c r="BI4" s="478"/>
      <c r="BJ4" s="478"/>
      <c r="BK4" s="478"/>
      <c r="BL4" s="478"/>
      <c r="BM4" s="479"/>
      <c r="BN4" s="456">
        <v>
7868759375</v>
      </c>
      <c r="BO4" s="457"/>
      <c r="BP4" s="457"/>
      <c r="BQ4" s="457"/>
      <c r="BR4" s="457"/>
      <c r="BS4" s="457"/>
      <c r="BT4" s="457"/>
      <c r="BU4" s="458"/>
      <c r="BV4" s="456">
        <v>
7304356500</v>
      </c>
      <c r="BW4" s="457"/>
      <c r="BX4" s="457"/>
      <c r="BY4" s="457"/>
      <c r="BZ4" s="457"/>
      <c r="CA4" s="457"/>
      <c r="CB4" s="457"/>
      <c r="CC4" s="458"/>
      <c r="CD4" s="459" t="s">
        <v>
83</v>
      </c>
      <c r="CE4" s="460"/>
      <c r="CF4" s="460"/>
      <c r="CG4" s="460"/>
      <c r="CH4" s="460"/>
      <c r="CI4" s="460"/>
      <c r="CJ4" s="460"/>
      <c r="CK4" s="460"/>
      <c r="CL4" s="460"/>
      <c r="CM4" s="460"/>
      <c r="CN4" s="460"/>
      <c r="CO4" s="460"/>
      <c r="CP4" s="460"/>
      <c r="CQ4" s="460"/>
      <c r="CR4" s="460"/>
      <c r="CS4" s="461"/>
      <c r="CT4" s="462">
        <v>
8.9</v>
      </c>
      <c r="CU4" s="463"/>
      <c r="CV4" s="463"/>
      <c r="CW4" s="463"/>
      <c r="CX4" s="463"/>
      <c r="CY4" s="463"/>
      <c r="CZ4" s="463"/>
      <c r="DA4" s="464"/>
      <c r="DB4" s="462">
        <v>
8.4</v>
      </c>
      <c r="DC4" s="463"/>
      <c r="DD4" s="463"/>
      <c r="DE4" s="463"/>
      <c r="DF4" s="463"/>
      <c r="DG4" s="463"/>
      <c r="DH4" s="463"/>
      <c r="DI4" s="464"/>
      <c r="DJ4" s="157"/>
      <c r="DK4" s="157"/>
      <c r="DL4" s="157"/>
      <c r="DM4" s="157"/>
      <c r="DN4" s="157"/>
      <c r="DO4" s="157"/>
    </row>
    <row r="5" spans="1:119" ht="18.75" customHeight="1" thickBot="1">
      <c r="A5" s="158"/>
      <c r="B5" s="437"/>
      <c r="C5" s="438"/>
      <c r="D5" s="439"/>
      <c r="E5" s="439"/>
      <c r="F5" s="439"/>
      <c r="G5" s="439"/>
      <c r="H5" s="439"/>
      <c r="I5" s="439"/>
      <c r="J5" s="439"/>
      <c r="K5" s="439"/>
      <c r="L5" s="444"/>
      <c r="M5" s="444"/>
      <c r="N5" s="444"/>
      <c r="O5" s="444"/>
      <c r="P5" s="444"/>
      <c r="Q5" s="444"/>
      <c r="R5" s="445"/>
      <c r="S5" s="445"/>
      <c r="T5" s="445"/>
      <c r="U5" s="445"/>
      <c r="V5" s="446"/>
      <c r="W5" s="510"/>
      <c r="X5" s="511"/>
      <c r="Y5" s="512"/>
      <c r="Z5" s="445"/>
      <c r="AA5" s="517"/>
      <c r="AB5" s="517"/>
      <c r="AC5" s="517"/>
      <c r="AD5" s="517"/>
      <c r="AE5" s="517"/>
      <c r="AF5" s="517"/>
      <c r="AG5" s="517"/>
      <c r="AH5" s="518"/>
      <c r="AI5" s="521"/>
      <c r="AJ5" s="522"/>
      <c r="AK5" s="522"/>
      <c r="AL5" s="522"/>
      <c r="AM5" s="522"/>
      <c r="AN5" s="522"/>
      <c r="AO5" s="522"/>
      <c r="AP5" s="523"/>
      <c r="AQ5" s="521"/>
      <c r="AR5" s="522"/>
      <c r="AS5" s="522"/>
      <c r="AT5" s="522"/>
      <c r="AU5" s="522"/>
      <c r="AV5" s="522"/>
      <c r="AW5" s="522"/>
      <c r="AX5" s="522"/>
      <c r="AY5" s="527"/>
      <c r="AZ5" s="465" t="s">
        <v>
84</v>
      </c>
      <c r="BA5" s="466"/>
      <c r="BB5" s="466"/>
      <c r="BC5" s="466"/>
      <c r="BD5" s="466"/>
      <c r="BE5" s="466"/>
      <c r="BF5" s="466"/>
      <c r="BG5" s="466"/>
      <c r="BH5" s="466"/>
      <c r="BI5" s="466"/>
      <c r="BJ5" s="466"/>
      <c r="BK5" s="466"/>
      <c r="BL5" s="466"/>
      <c r="BM5" s="467"/>
      <c r="BN5" s="468">
        <v>
7379011980</v>
      </c>
      <c r="BO5" s="469"/>
      <c r="BP5" s="469"/>
      <c r="BQ5" s="469"/>
      <c r="BR5" s="469"/>
      <c r="BS5" s="469"/>
      <c r="BT5" s="469"/>
      <c r="BU5" s="470"/>
      <c r="BV5" s="468">
        <v>
6827470963</v>
      </c>
      <c r="BW5" s="469"/>
      <c r="BX5" s="469"/>
      <c r="BY5" s="469"/>
      <c r="BZ5" s="469"/>
      <c r="CA5" s="469"/>
      <c r="CB5" s="469"/>
      <c r="CC5" s="470"/>
      <c r="CD5" s="471" t="s">
        <v>
85</v>
      </c>
      <c r="CE5" s="472"/>
      <c r="CF5" s="472"/>
      <c r="CG5" s="472"/>
      <c r="CH5" s="472"/>
      <c r="CI5" s="472"/>
      <c r="CJ5" s="472"/>
      <c r="CK5" s="472"/>
      <c r="CL5" s="472"/>
      <c r="CM5" s="472"/>
      <c r="CN5" s="472"/>
      <c r="CO5" s="472"/>
      <c r="CP5" s="472"/>
      <c r="CQ5" s="472"/>
      <c r="CR5" s="472"/>
      <c r="CS5" s="473"/>
      <c r="CT5" s="474">
        <v>
77.5</v>
      </c>
      <c r="CU5" s="475"/>
      <c r="CV5" s="475"/>
      <c r="CW5" s="475"/>
      <c r="CX5" s="475"/>
      <c r="CY5" s="475"/>
      <c r="CZ5" s="475"/>
      <c r="DA5" s="476"/>
      <c r="DB5" s="474">
        <v>
82.2</v>
      </c>
      <c r="DC5" s="475"/>
      <c r="DD5" s="475"/>
      <c r="DE5" s="475"/>
      <c r="DF5" s="475"/>
      <c r="DG5" s="475"/>
      <c r="DH5" s="475"/>
      <c r="DI5" s="476"/>
      <c r="DJ5" s="157"/>
      <c r="DK5" s="157"/>
      <c r="DL5" s="157"/>
      <c r="DM5" s="157"/>
      <c r="DN5" s="157"/>
      <c r="DO5" s="157"/>
    </row>
    <row r="6" spans="1:119" ht="18.75" customHeight="1">
      <c r="A6" s="158"/>
      <c r="B6" s="453" t="s">
        <v>
86</v>
      </c>
      <c r="C6" s="454"/>
      <c r="D6" s="454"/>
      <c r="E6" s="454"/>
      <c r="F6" s="454"/>
      <c r="G6" s="454"/>
      <c r="H6" s="454"/>
      <c r="I6" s="454"/>
      <c r="J6" s="454"/>
      <c r="K6" s="435"/>
      <c r="L6" s="436" t="s">
        <v>
87</v>
      </c>
      <c r="M6" s="436"/>
      <c r="N6" s="436"/>
      <c r="O6" s="436"/>
      <c r="P6" s="436"/>
      <c r="Q6" s="436"/>
      <c r="R6" s="440"/>
      <c r="S6" s="440"/>
      <c r="T6" s="440"/>
      <c r="U6" s="440"/>
      <c r="V6" s="441"/>
      <c r="W6" s="510"/>
      <c r="X6" s="511"/>
      <c r="Y6" s="512"/>
      <c r="Z6" s="480" t="s">
        <v>
88</v>
      </c>
      <c r="AA6" s="481"/>
      <c r="AB6" s="481"/>
      <c r="AC6" s="481"/>
      <c r="AD6" s="481"/>
      <c r="AE6" s="481"/>
      <c r="AF6" s="481"/>
      <c r="AG6" s="481"/>
      <c r="AH6" s="482"/>
      <c r="AI6" s="483">
        <v>
1</v>
      </c>
      <c r="AJ6" s="484"/>
      <c r="AK6" s="484"/>
      <c r="AL6" s="484"/>
      <c r="AM6" s="484"/>
      <c r="AN6" s="484"/>
      <c r="AO6" s="484"/>
      <c r="AP6" s="485"/>
      <c r="AQ6" s="483">
        <v>
7280</v>
      </c>
      <c r="AR6" s="484"/>
      <c r="AS6" s="484"/>
      <c r="AT6" s="484"/>
      <c r="AU6" s="484"/>
      <c r="AV6" s="484"/>
      <c r="AW6" s="484"/>
      <c r="AX6" s="484"/>
      <c r="AY6" s="486"/>
      <c r="AZ6" s="465" t="s">
        <v>
89</v>
      </c>
      <c r="BA6" s="466"/>
      <c r="BB6" s="466"/>
      <c r="BC6" s="466"/>
      <c r="BD6" s="466"/>
      <c r="BE6" s="466"/>
      <c r="BF6" s="466"/>
      <c r="BG6" s="466"/>
      <c r="BH6" s="466"/>
      <c r="BI6" s="466"/>
      <c r="BJ6" s="466"/>
      <c r="BK6" s="466"/>
      <c r="BL6" s="466"/>
      <c r="BM6" s="467"/>
      <c r="BN6" s="468">
        <v>
489747395</v>
      </c>
      <c r="BO6" s="469"/>
      <c r="BP6" s="469"/>
      <c r="BQ6" s="469"/>
      <c r="BR6" s="469"/>
      <c r="BS6" s="469"/>
      <c r="BT6" s="469"/>
      <c r="BU6" s="470"/>
      <c r="BV6" s="468">
        <v>
476885537</v>
      </c>
      <c r="BW6" s="469"/>
      <c r="BX6" s="469"/>
      <c r="BY6" s="469"/>
      <c r="BZ6" s="469"/>
      <c r="CA6" s="469"/>
      <c r="CB6" s="469"/>
      <c r="CC6" s="470"/>
      <c r="CD6" s="471" t="s">
        <v>
90</v>
      </c>
      <c r="CE6" s="472"/>
      <c r="CF6" s="472"/>
      <c r="CG6" s="472"/>
      <c r="CH6" s="472"/>
      <c r="CI6" s="472"/>
      <c r="CJ6" s="472"/>
      <c r="CK6" s="472"/>
      <c r="CL6" s="472"/>
      <c r="CM6" s="472"/>
      <c r="CN6" s="472"/>
      <c r="CO6" s="472"/>
      <c r="CP6" s="472"/>
      <c r="CQ6" s="472"/>
      <c r="CR6" s="472"/>
      <c r="CS6" s="473"/>
      <c r="CT6" s="490">
        <v>
77.5</v>
      </c>
      <c r="CU6" s="491"/>
      <c r="CV6" s="491"/>
      <c r="CW6" s="491"/>
      <c r="CX6" s="491"/>
      <c r="CY6" s="491"/>
      <c r="CZ6" s="491"/>
      <c r="DA6" s="492"/>
      <c r="DB6" s="490">
        <v>
82.2</v>
      </c>
      <c r="DC6" s="491"/>
      <c r="DD6" s="491"/>
      <c r="DE6" s="491"/>
      <c r="DF6" s="491"/>
      <c r="DG6" s="491"/>
      <c r="DH6" s="491"/>
      <c r="DI6" s="492"/>
      <c r="DJ6" s="157"/>
      <c r="DK6" s="157"/>
      <c r="DL6" s="157"/>
      <c r="DM6" s="157"/>
      <c r="DN6" s="157"/>
      <c r="DO6" s="157"/>
    </row>
    <row r="7" spans="1:119" ht="18.75" customHeight="1">
      <c r="A7" s="158"/>
      <c r="B7" s="496"/>
      <c r="C7" s="497"/>
      <c r="D7" s="497"/>
      <c r="E7" s="497"/>
      <c r="F7" s="497"/>
      <c r="G7" s="497"/>
      <c r="H7" s="497"/>
      <c r="I7" s="497"/>
      <c r="J7" s="497"/>
      <c r="K7" s="438"/>
      <c r="L7" s="439"/>
      <c r="M7" s="439"/>
      <c r="N7" s="439"/>
      <c r="O7" s="439"/>
      <c r="P7" s="439"/>
      <c r="Q7" s="439"/>
      <c r="R7" s="442"/>
      <c r="S7" s="442"/>
      <c r="T7" s="442"/>
      <c r="U7" s="442"/>
      <c r="V7" s="443"/>
      <c r="W7" s="510"/>
      <c r="X7" s="511"/>
      <c r="Y7" s="512"/>
      <c r="Z7" s="480" t="s">
        <v>
91</v>
      </c>
      <c r="AA7" s="481"/>
      <c r="AB7" s="481"/>
      <c r="AC7" s="481"/>
      <c r="AD7" s="481"/>
      <c r="AE7" s="481"/>
      <c r="AF7" s="481"/>
      <c r="AG7" s="481"/>
      <c r="AH7" s="482"/>
      <c r="AI7" s="483">
        <v>
3</v>
      </c>
      <c r="AJ7" s="484"/>
      <c r="AK7" s="484"/>
      <c r="AL7" s="484"/>
      <c r="AM7" s="484"/>
      <c r="AN7" s="484"/>
      <c r="AO7" s="484"/>
      <c r="AP7" s="485"/>
      <c r="AQ7" s="483">
        <v>
11890</v>
      </c>
      <c r="AR7" s="484"/>
      <c r="AS7" s="484"/>
      <c r="AT7" s="484"/>
      <c r="AU7" s="484"/>
      <c r="AV7" s="484"/>
      <c r="AW7" s="484"/>
      <c r="AX7" s="484"/>
      <c r="AY7" s="486"/>
      <c r="AZ7" s="465" t="s">
        <v>
92</v>
      </c>
      <c r="BA7" s="466"/>
      <c r="BB7" s="466"/>
      <c r="BC7" s="466"/>
      <c r="BD7" s="466"/>
      <c r="BE7" s="466"/>
      <c r="BF7" s="466"/>
      <c r="BG7" s="466"/>
      <c r="BH7" s="466"/>
      <c r="BI7" s="466"/>
      <c r="BJ7" s="466"/>
      <c r="BK7" s="466"/>
      <c r="BL7" s="466"/>
      <c r="BM7" s="467"/>
      <c r="BN7" s="468">
        <v>
148926850</v>
      </c>
      <c r="BO7" s="469"/>
      <c r="BP7" s="469"/>
      <c r="BQ7" s="469"/>
      <c r="BR7" s="469"/>
      <c r="BS7" s="469"/>
      <c r="BT7" s="469"/>
      <c r="BU7" s="470"/>
      <c r="BV7" s="468">
        <v>
149072664</v>
      </c>
      <c r="BW7" s="469"/>
      <c r="BX7" s="469"/>
      <c r="BY7" s="469"/>
      <c r="BZ7" s="469"/>
      <c r="CA7" s="469"/>
      <c r="CB7" s="469"/>
      <c r="CC7" s="470"/>
      <c r="CD7" s="471" t="s">
        <v>
93</v>
      </c>
      <c r="CE7" s="472"/>
      <c r="CF7" s="472"/>
      <c r="CG7" s="472"/>
      <c r="CH7" s="472"/>
      <c r="CI7" s="472"/>
      <c r="CJ7" s="472"/>
      <c r="CK7" s="472"/>
      <c r="CL7" s="472"/>
      <c r="CM7" s="472"/>
      <c r="CN7" s="472"/>
      <c r="CO7" s="472"/>
      <c r="CP7" s="472"/>
      <c r="CQ7" s="472"/>
      <c r="CR7" s="472"/>
      <c r="CS7" s="473"/>
      <c r="CT7" s="468">
        <v>
3824151838</v>
      </c>
      <c r="CU7" s="469"/>
      <c r="CV7" s="469"/>
      <c r="CW7" s="469"/>
      <c r="CX7" s="469"/>
      <c r="CY7" s="469"/>
      <c r="CZ7" s="469"/>
      <c r="DA7" s="470"/>
      <c r="DB7" s="468">
        <v>
3883590947</v>
      </c>
      <c r="DC7" s="469"/>
      <c r="DD7" s="469"/>
      <c r="DE7" s="469"/>
      <c r="DF7" s="469"/>
      <c r="DG7" s="469"/>
      <c r="DH7" s="469"/>
      <c r="DI7" s="470"/>
      <c r="DJ7" s="157"/>
      <c r="DK7" s="157"/>
      <c r="DL7" s="157"/>
      <c r="DM7" s="157"/>
      <c r="DN7" s="157"/>
      <c r="DO7" s="157"/>
    </row>
    <row r="8" spans="1:119" ht="18.75" customHeight="1" thickBot="1">
      <c r="A8" s="158"/>
      <c r="B8" s="498"/>
      <c r="C8" s="499"/>
      <c r="D8" s="499"/>
      <c r="E8" s="499"/>
      <c r="F8" s="499"/>
      <c r="G8" s="499"/>
      <c r="H8" s="499"/>
      <c r="I8" s="499"/>
      <c r="J8" s="499"/>
      <c r="K8" s="500"/>
      <c r="L8" s="444"/>
      <c r="M8" s="444"/>
      <c r="N8" s="444"/>
      <c r="O8" s="444"/>
      <c r="P8" s="444"/>
      <c r="Q8" s="444"/>
      <c r="R8" s="445"/>
      <c r="S8" s="445"/>
      <c r="T8" s="445"/>
      <c r="U8" s="445"/>
      <c r="V8" s="446"/>
      <c r="W8" s="510"/>
      <c r="X8" s="511"/>
      <c r="Y8" s="512"/>
      <c r="Z8" s="480" t="s">
        <v>
94</v>
      </c>
      <c r="AA8" s="481"/>
      <c r="AB8" s="481"/>
      <c r="AC8" s="481"/>
      <c r="AD8" s="481"/>
      <c r="AE8" s="481"/>
      <c r="AF8" s="481"/>
      <c r="AG8" s="481"/>
      <c r="AH8" s="482"/>
      <c r="AI8" s="483">
        <v>
1</v>
      </c>
      <c r="AJ8" s="484"/>
      <c r="AK8" s="484"/>
      <c r="AL8" s="484"/>
      <c r="AM8" s="484"/>
      <c r="AN8" s="484"/>
      <c r="AO8" s="484"/>
      <c r="AP8" s="485"/>
      <c r="AQ8" s="483">
        <v>
11070</v>
      </c>
      <c r="AR8" s="484"/>
      <c r="AS8" s="484"/>
      <c r="AT8" s="484"/>
      <c r="AU8" s="484"/>
      <c r="AV8" s="484"/>
      <c r="AW8" s="484"/>
      <c r="AX8" s="484"/>
      <c r="AY8" s="486"/>
      <c r="AZ8" s="465" t="s">
        <v>
95</v>
      </c>
      <c r="BA8" s="466"/>
      <c r="BB8" s="466"/>
      <c r="BC8" s="466"/>
      <c r="BD8" s="466"/>
      <c r="BE8" s="466"/>
      <c r="BF8" s="466"/>
      <c r="BG8" s="466"/>
      <c r="BH8" s="466"/>
      <c r="BI8" s="466"/>
      <c r="BJ8" s="466"/>
      <c r="BK8" s="466"/>
      <c r="BL8" s="466"/>
      <c r="BM8" s="467"/>
      <c r="BN8" s="468">
        <v>
340820545</v>
      </c>
      <c r="BO8" s="469"/>
      <c r="BP8" s="469"/>
      <c r="BQ8" s="469"/>
      <c r="BR8" s="469"/>
      <c r="BS8" s="469"/>
      <c r="BT8" s="469"/>
      <c r="BU8" s="470"/>
      <c r="BV8" s="468">
        <v>
327812873</v>
      </c>
      <c r="BW8" s="469"/>
      <c r="BX8" s="469"/>
      <c r="BY8" s="469"/>
      <c r="BZ8" s="469"/>
      <c r="CA8" s="469"/>
      <c r="CB8" s="469"/>
      <c r="CC8" s="470"/>
      <c r="CD8" s="471" t="s">
        <v>
96</v>
      </c>
      <c r="CE8" s="472"/>
      <c r="CF8" s="472"/>
      <c r="CG8" s="472"/>
      <c r="CH8" s="472"/>
      <c r="CI8" s="472"/>
      <c r="CJ8" s="472"/>
      <c r="CK8" s="472"/>
      <c r="CL8" s="472"/>
      <c r="CM8" s="472"/>
      <c r="CN8" s="472"/>
      <c r="CO8" s="472"/>
      <c r="CP8" s="472"/>
      <c r="CQ8" s="472"/>
      <c r="CR8" s="472"/>
      <c r="CS8" s="473"/>
      <c r="CT8" s="487">
        <v>
1.1788400000000001</v>
      </c>
      <c r="CU8" s="488"/>
      <c r="CV8" s="488"/>
      <c r="CW8" s="488"/>
      <c r="CX8" s="488"/>
      <c r="CY8" s="488"/>
      <c r="CZ8" s="488"/>
      <c r="DA8" s="489"/>
      <c r="DB8" s="487">
        <v>
1.16225</v>
      </c>
      <c r="DC8" s="488"/>
      <c r="DD8" s="488"/>
      <c r="DE8" s="488"/>
      <c r="DF8" s="488"/>
      <c r="DG8" s="488"/>
      <c r="DH8" s="488"/>
      <c r="DI8" s="489"/>
      <c r="DJ8" s="157"/>
      <c r="DK8" s="157"/>
      <c r="DL8" s="157"/>
      <c r="DM8" s="157"/>
      <c r="DN8" s="157"/>
      <c r="DO8" s="157"/>
    </row>
    <row r="9" spans="1:119" ht="18.75" customHeight="1" thickBot="1">
      <c r="A9" s="158"/>
      <c r="B9" s="493" t="s">
        <v>
97</v>
      </c>
      <c r="C9" s="494"/>
      <c r="D9" s="494"/>
      <c r="E9" s="494"/>
      <c r="F9" s="494"/>
      <c r="G9" s="494"/>
      <c r="H9" s="494"/>
      <c r="I9" s="494"/>
      <c r="J9" s="494"/>
      <c r="K9" s="495"/>
      <c r="L9" s="501" t="s">
        <v>
98</v>
      </c>
      <c r="M9" s="502"/>
      <c r="N9" s="502"/>
      <c r="O9" s="502"/>
      <c r="P9" s="502"/>
      <c r="Q9" s="503"/>
      <c r="R9" s="504">
        <v>
13515272</v>
      </c>
      <c r="S9" s="505"/>
      <c r="T9" s="505"/>
      <c r="U9" s="505"/>
      <c r="V9" s="506"/>
      <c r="W9" s="510"/>
      <c r="X9" s="511"/>
      <c r="Y9" s="512"/>
      <c r="Z9" s="480" t="s">
        <v>
99</v>
      </c>
      <c r="AA9" s="481"/>
      <c r="AB9" s="481"/>
      <c r="AC9" s="481"/>
      <c r="AD9" s="481"/>
      <c r="AE9" s="481"/>
      <c r="AF9" s="481"/>
      <c r="AG9" s="481"/>
      <c r="AH9" s="482"/>
      <c r="AI9" s="483">
        <v>
1</v>
      </c>
      <c r="AJ9" s="484"/>
      <c r="AK9" s="484"/>
      <c r="AL9" s="484"/>
      <c r="AM9" s="484"/>
      <c r="AN9" s="484"/>
      <c r="AO9" s="484"/>
      <c r="AP9" s="485"/>
      <c r="AQ9" s="483">
        <v>
10168</v>
      </c>
      <c r="AR9" s="484"/>
      <c r="AS9" s="484"/>
      <c r="AT9" s="484"/>
      <c r="AU9" s="484"/>
      <c r="AV9" s="484"/>
      <c r="AW9" s="484"/>
      <c r="AX9" s="484"/>
      <c r="AY9" s="486"/>
      <c r="AZ9" s="465" t="s">
        <v>
100</v>
      </c>
      <c r="BA9" s="466"/>
      <c r="BB9" s="466"/>
      <c r="BC9" s="466"/>
      <c r="BD9" s="466"/>
      <c r="BE9" s="466"/>
      <c r="BF9" s="466"/>
      <c r="BG9" s="466"/>
      <c r="BH9" s="466"/>
      <c r="BI9" s="466"/>
      <c r="BJ9" s="466"/>
      <c r="BK9" s="466"/>
      <c r="BL9" s="466"/>
      <c r="BM9" s="467"/>
      <c r="BN9" s="468">
        <v>
13007672</v>
      </c>
      <c r="BO9" s="469"/>
      <c r="BP9" s="469"/>
      <c r="BQ9" s="469"/>
      <c r="BR9" s="469"/>
      <c r="BS9" s="469"/>
      <c r="BT9" s="469"/>
      <c r="BU9" s="470"/>
      <c r="BV9" s="468">
        <v>
7385296</v>
      </c>
      <c r="BW9" s="469"/>
      <c r="BX9" s="469"/>
      <c r="BY9" s="469"/>
      <c r="BZ9" s="469"/>
      <c r="CA9" s="469"/>
      <c r="CB9" s="469"/>
      <c r="CC9" s="470"/>
      <c r="CD9" s="534" t="s">
        <v>
101</v>
      </c>
      <c r="CE9" s="535"/>
      <c r="CF9" s="535"/>
      <c r="CG9" s="535"/>
      <c r="CH9" s="535"/>
      <c r="CI9" s="535"/>
      <c r="CJ9" s="535"/>
      <c r="CK9" s="535"/>
      <c r="CL9" s="535"/>
      <c r="CM9" s="535"/>
      <c r="CN9" s="535"/>
      <c r="CO9" s="535"/>
      <c r="CP9" s="535"/>
      <c r="CQ9" s="535"/>
      <c r="CR9" s="535"/>
      <c r="CS9" s="536"/>
      <c r="CT9" s="474">
        <v>
6.8</v>
      </c>
      <c r="CU9" s="475"/>
      <c r="CV9" s="475"/>
      <c r="CW9" s="475"/>
      <c r="CX9" s="475"/>
      <c r="CY9" s="475"/>
      <c r="CZ9" s="475"/>
      <c r="DA9" s="476"/>
      <c r="DB9" s="474">
        <v>
8.5</v>
      </c>
      <c r="DC9" s="475"/>
      <c r="DD9" s="475"/>
      <c r="DE9" s="475"/>
      <c r="DF9" s="475"/>
      <c r="DG9" s="475"/>
      <c r="DH9" s="475"/>
      <c r="DI9" s="476"/>
      <c r="DJ9" s="157"/>
      <c r="DK9" s="157"/>
      <c r="DL9" s="157"/>
      <c r="DM9" s="157"/>
      <c r="DN9" s="157"/>
      <c r="DO9" s="157"/>
    </row>
    <row r="10" spans="1:119" ht="18.75" customHeight="1">
      <c r="A10" s="158"/>
      <c r="B10" s="496"/>
      <c r="C10" s="497"/>
      <c r="D10" s="497"/>
      <c r="E10" s="497"/>
      <c r="F10" s="497"/>
      <c r="G10" s="497"/>
      <c r="H10" s="497"/>
      <c r="I10" s="497"/>
      <c r="J10" s="497"/>
      <c r="K10" s="438"/>
      <c r="L10" s="537" t="s">
        <v>
102</v>
      </c>
      <c r="M10" s="538"/>
      <c r="N10" s="538"/>
      <c r="O10" s="538"/>
      <c r="P10" s="538"/>
      <c r="Q10" s="539"/>
      <c r="R10" s="483">
        <v>
13159417</v>
      </c>
      <c r="S10" s="484"/>
      <c r="T10" s="484"/>
      <c r="U10" s="484"/>
      <c r="V10" s="486"/>
      <c r="W10" s="510"/>
      <c r="X10" s="511"/>
      <c r="Y10" s="512"/>
      <c r="Z10" s="480" t="s">
        <v>
103</v>
      </c>
      <c r="AA10" s="481"/>
      <c r="AB10" s="481"/>
      <c r="AC10" s="481"/>
      <c r="AD10" s="481"/>
      <c r="AE10" s="481"/>
      <c r="AF10" s="481"/>
      <c r="AG10" s="481"/>
      <c r="AH10" s="482"/>
      <c r="AI10" s="483">
        <v>
1</v>
      </c>
      <c r="AJ10" s="484"/>
      <c r="AK10" s="484"/>
      <c r="AL10" s="484"/>
      <c r="AM10" s="484"/>
      <c r="AN10" s="484"/>
      <c r="AO10" s="484"/>
      <c r="AP10" s="485"/>
      <c r="AQ10" s="483">
        <v>
9176</v>
      </c>
      <c r="AR10" s="484"/>
      <c r="AS10" s="484"/>
      <c r="AT10" s="484"/>
      <c r="AU10" s="484"/>
      <c r="AV10" s="484"/>
      <c r="AW10" s="484"/>
      <c r="AX10" s="484"/>
      <c r="AY10" s="486"/>
      <c r="AZ10" s="465" t="s">
        <v>
104</v>
      </c>
      <c r="BA10" s="466"/>
      <c r="BB10" s="466"/>
      <c r="BC10" s="466"/>
      <c r="BD10" s="466"/>
      <c r="BE10" s="466"/>
      <c r="BF10" s="466"/>
      <c r="BG10" s="466"/>
      <c r="BH10" s="466"/>
      <c r="BI10" s="466"/>
      <c r="BJ10" s="466"/>
      <c r="BK10" s="466"/>
      <c r="BL10" s="466"/>
      <c r="BM10" s="467"/>
      <c r="BN10" s="468">
        <v>
126283229</v>
      </c>
      <c r="BO10" s="469"/>
      <c r="BP10" s="469"/>
      <c r="BQ10" s="469"/>
      <c r="BR10" s="469"/>
      <c r="BS10" s="469"/>
      <c r="BT10" s="469"/>
      <c r="BU10" s="470"/>
      <c r="BV10" s="468">
        <v>
89087807</v>
      </c>
      <c r="BW10" s="469"/>
      <c r="BX10" s="469"/>
      <c r="BY10" s="469"/>
      <c r="BZ10" s="469"/>
      <c r="CA10" s="469"/>
      <c r="CB10" s="469"/>
      <c r="CC10" s="470"/>
      <c r="CD10" s="459" t="s">
        <v>
105</v>
      </c>
      <c r="CE10" s="460"/>
      <c r="CF10" s="460"/>
      <c r="CG10" s="460"/>
      <c r="CH10" s="460"/>
      <c r="CI10" s="460"/>
      <c r="CJ10" s="460"/>
      <c r="CK10" s="460"/>
      <c r="CL10" s="460"/>
      <c r="CM10" s="460"/>
      <c r="CN10" s="460"/>
      <c r="CO10" s="460"/>
      <c r="CP10" s="460"/>
      <c r="CQ10" s="460"/>
      <c r="CR10" s="460"/>
      <c r="CS10" s="461"/>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c r="A11" s="158"/>
      <c r="B11" s="498"/>
      <c r="C11" s="499"/>
      <c r="D11" s="499"/>
      <c r="E11" s="499"/>
      <c r="F11" s="499"/>
      <c r="G11" s="499"/>
      <c r="H11" s="499"/>
      <c r="I11" s="499"/>
      <c r="J11" s="499"/>
      <c r="K11" s="500"/>
      <c r="L11" s="528" t="s">
        <v>
106</v>
      </c>
      <c r="M11" s="529"/>
      <c r="N11" s="529"/>
      <c r="O11" s="529"/>
      <c r="P11" s="529"/>
      <c r="Q11" s="530"/>
      <c r="R11" s="531" t="s">
        <v>
107</v>
      </c>
      <c r="S11" s="532"/>
      <c r="T11" s="532"/>
      <c r="U11" s="532"/>
      <c r="V11" s="533"/>
      <c r="W11" s="513"/>
      <c r="X11" s="514"/>
      <c r="Y11" s="515"/>
      <c r="Z11" s="480" t="s">
        <v>
108</v>
      </c>
      <c r="AA11" s="481"/>
      <c r="AB11" s="481"/>
      <c r="AC11" s="481"/>
      <c r="AD11" s="481"/>
      <c r="AE11" s="481"/>
      <c r="AF11" s="481"/>
      <c r="AG11" s="481"/>
      <c r="AH11" s="482"/>
      <c r="AI11" s="483">
        <v>
125</v>
      </c>
      <c r="AJ11" s="484"/>
      <c r="AK11" s="484"/>
      <c r="AL11" s="484"/>
      <c r="AM11" s="484"/>
      <c r="AN11" s="484"/>
      <c r="AO11" s="484"/>
      <c r="AP11" s="485"/>
      <c r="AQ11" s="483">
        <v>
8176</v>
      </c>
      <c r="AR11" s="484"/>
      <c r="AS11" s="484"/>
      <c r="AT11" s="484"/>
      <c r="AU11" s="484"/>
      <c r="AV11" s="484"/>
      <c r="AW11" s="484"/>
      <c r="AX11" s="484"/>
      <c r="AY11" s="486"/>
      <c r="AZ11" s="465" t="s">
        <v>
109</v>
      </c>
      <c r="BA11" s="466"/>
      <c r="BB11" s="466"/>
      <c r="BC11" s="466"/>
      <c r="BD11" s="466"/>
      <c r="BE11" s="466"/>
      <c r="BF11" s="466"/>
      <c r="BG11" s="466"/>
      <c r="BH11" s="466"/>
      <c r="BI11" s="466"/>
      <c r="BJ11" s="466"/>
      <c r="BK11" s="466"/>
      <c r="BL11" s="466"/>
      <c r="BM11" s="467"/>
      <c r="BN11" s="468">
        <v>
0</v>
      </c>
      <c r="BO11" s="469"/>
      <c r="BP11" s="469"/>
      <c r="BQ11" s="469"/>
      <c r="BR11" s="469"/>
      <c r="BS11" s="469"/>
      <c r="BT11" s="469"/>
      <c r="BU11" s="470"/>
      <c r="BV11" s="468">
        <v>
0</v>
      </c>
      <c r="BW11" s="469"/>
      <c r="BX11" s="469"/>
      <c r="BY11" s="469"/>
      <c r="BZ11" s="469"/>
      <c r="CA11" s="469"/>
      <c r="CB11" s="469"/>
      <c r="CC11" s="470"/>
      <c r="CD11" s="471" t="s">
        <v>
110</v>
      </c>
      <c r="CE11" s="472"/>
      <c r="CF11" s="472"/>
      <c r="CG11" s="472"/>
      <c r="CH11" s="472"/>
      <c r="CI11" s="472"/>
      <c r="CJ11" s="472"/>
      <c r="CK11" s="472"/>
      <c r="CL11" s="472"/>
      <c r="CM11" s="472"/>
      <c r="CN11" s="472"/>
      <c r="CO11" s="472"/>
      <c r="CP11" s="472"/>
      <c r="CQ11" s="472"/>
      <c r="CR11" s="472"/>
      <c r="CS11" s="473"/>
      <c r="CT11" s="540" t="s">
        <v>
111</v>
      </c>
      <c r="CU11" s="541"/>
      <c r="CV11" s="541"/>
      <c r="CW11" s="541"/>
      <c r="CX11" s="541"/>
      <c r="CY11" s="541"/>
      <c r="CZ11" s="541"/>
      <c r="DA11" s="542"/>
      <c r="DB11" s="540" t="s">
        <v>
112</v>
      </c>
      <c r="DC11" s="541"/>
      <c r="DD11" s="541"/>
      <c r="DE11" s="541"/>
      <c r="DF11" s="541"/>
      <c r="DG11" s="541"/>
      <c r="DH11" s="541"/>
      <c r="DI11" s="542"/>
      <c r="DJ11" s="157"/>
      <c r="DK11" s="157"/>
      <c r="DL11" s="157"/>
      <c r="DM11" s="157"/>
      <c r="DN11" s="157"/>
      <c r="DO11" s="157"/>
    </row>
    <row r="12" spans="1:119" ht="18.75" customHeight="1">
      <c r="A12" s="158"/>
      <c r="B12" s="543" t="s">
        <v>
113</v>
      </c>
      <c r="C12" s="544"/>
      <c r="D12" s="544"/>
      <c r="E12" s="544"/>
      <c r="F12" s="544"/>
      <c r="G12" s="544"/>
      <c r="H12" s="544"/>
      <c r="I12" s="544"/>
      <c r="J12" s="544"/>
      <c r="K12" s="545"/>
      <c r="L12" s="552" t="s">
        <v>
114</v>
      </c>
      <c r="M12" s="553"/>
      <c r="N12" s="553"/>
      <c r="O12" s="553"/>
      <c r="P12" s="553"/>
      <c r="Q12" s="554"/>
      <c r="R12" s="555">
        <v>
13740732</v>
      </c>
      <c r="S12" s="556"/>
      <c r="T12" s="556"/>
      <c r="U12" s="556"/>
      <c r="V12" s="557"/>
      <c r="W12" s="507" t="s">
        <v>
115</v>
      </c>
      <c r="X12" s="508"/>
      <c r="Y12" s="509"/>
      <c r="Z12" s="516" t="s">
        <v>
1</v>
      </c>
      <c r="AA12" s="494"/>
      <c r="AB12" s="494"/>
      <c r="AC12" s="494"/>
      <c r="AD12" s="494"/>
      <c r="AE12" s="494"/>
      <c r="AF12" s="494"/>
      <c r="AG12" s="494"/>
      <c r="AH12" s="495"/>
      <c r="AI12" s="524" t="s">
        <v>
116</v>
      </c>
      <c r="AJ12" s="494"/>
      <c r="AK12" s="494"/>
      <c r="AL12" s="494"/>
      <c r="AM12" s="495"/>
      <c r="AN12" s="524" t="s">
        <v>
117</v>
      </c>
      <c r="AO12" s="525"/>
      <c r="AP12" s="525"/>
      <c r="AQ12" s="525"/>
      <c r="AR12" s="525"/>
      <c r="AS12" s="558"/>
      <c r="AT12" s="571" t="s">
        <v>
118</v>
      </c>
      <c r="AU12" s="572"/>
      <c r="AV12" s="572"/>
      <c r="AW12" s="572"/>
      <c r="AX12" s="572"/>
      <c r="AY12" s="573"/>
      <c r="AZ12" s="465" t="s">
        <v>
119</v>
      </c>
      <c r="BA12" s="466"/>
      <c r="BB12" s="466"/>
      <c r="BC12" s="466"/>
      <c r="BD12" s="466"/>
      <c r="BE12" s="466"/>
      <c r="BF12" s="466"/>
      <c r="BG12" s="466"/>
      <c r="BH12" s="466"/>
      <c r="BI12" s="466"/>
      <c r="BJ12" s="466"/>
      <c r="BK12" s="466"/>
      <c r="BL12" s="466"/>
      <c r="BM12" s="467"/>
      <c r="BN12" s="468">
        <v>
0</v>
      </c>
      <c r="BO12" s="469"/>
      <c r="BP12" s="469"/>
      <c r="BQ12" s="469"/>
      <c r="BR12" s="469"/>
      <c r="BS12" s="469"/>
      <c r="BT12" s="469"/>
      <c r="BU12" s="470"/>
      <c r="BV12" s="468">
        <v>
0</v>
      </c>
      <c r="BW12" s="469"/>
      <c r="BX12" s="469"/>
      <c r="BY12" s="469"/>
      <c r="BZ12" s="469"/>
      <c r="CA12" s="469"/>
      <c r="CB12" s="469"/>
      <c r="CC12" s="470"/>
      <c r="CD12" s="471" t="s">
        <v>
120</v>
      </c>
      <c r="CE12" s="472"/>
      <c r="CF12" s="472"/>
      <c r="CG12" s="472"/>
      <c r="CH12" s="472"/>
      <c r="CI12" s="472"/>
      <c r="CJ12" s="472"/>
      <c r="CK12" s="472"/>
      <c r="CL12" s="472"/>
      <c r="CM12" s="472"/>
      <c r="CN12" s="472"/>
      <c r="CO12" s="472"/>
      <c r="CP12" s="472"/>
      <c r="CQ12" s="472"/>
      <c r="CR12" s="472"/>
      <c r="CS12" s="473"/>
      <c r="CT12" s="540" t="s">
        <v>
112</v>
      </c>
      <c r="CU12" s="541"/>
      <c r="CV12" s="541"/>
      <c r="CW12" s="541"/>
      <c r="CX12" s="541"/>
      <c r="CY12" s="541"/>
      <c r="CZ12" s="541"/>
      <c r="DA12" s="542"/>
      <c r="DB12" s="540" t="s">
        <v>
111</v>
      </c>
      <c r="DC12" s="541"/>
      <c r="DD12" s="541"/>
      <c r="DE12" s="541"/>
      <c r="DF12" s="541"/>
      <c r="DG12" s="541"/>
      <c r="DH12" s="541"/>
      <c r="DI12" s="542"/>
      <c r="DJ12" s="157"/>
      <c r="DK12" s="157"/>
      <c r="DL12" s="157"/>
      <c r="DM12" s="157"/>
      <c r="DN12" s="157"/>
      <c r="DO12" s="157"/>
    </row>
    <row r="13" spans="1:119" ht="18.75" customHeight="1" thickBot="1">
      <c r="A13" s="158"/>
      <c r="B13" s="546"/>
      <c r="C13" s="547"/>
      <c r="D13" s="547"/>
      <c r="E13" s="547"/>
      <c r="F13" s="547"/>
      <c r="G13" s="547"/>
      <c r="H13" s="547"/>
      <c r="I13" s="547"/>
      <c r="J13" s="547"/>
      <c r="K13" s="548"/>
      <c r="L13" s="165"/>
      <c r="M13" s="562" t="s">
        <v>
121</v>
      </c>
      <c r="N13" s="563"/>
      <c r="O13" s="563"/>
      <c r="P13" s="563"/>
      <c r="Q13" s="564"/>
      <c r="R13" s="565">
        <v>
13189049</v>
      </c>
      <c r="S13" s="566"/>
      <c r="T13" s="566"/>
      <c r="U13" s="566"/>
      <c r="V13" s="567"/>
      <c r="W13" s="510"/>
      <c r="X13" s="511"/>
      <c r="Y13" s="512"/>
      <c r="Z13" s="445"/>
      <c r="AA13" s="517"/>
      <c r="AB13" s="517"/>
      <c r="AC13" s="517"/>
      <c r="AD13" s="517"/>
      <c r="AE13" s="517"/>
      <c r="AF13" s="517"/>
      <c r="AG13" s="517"/>
      <c r="AH13" s="518"/>
      <c r="AI13" s="445"/>
      <c r="AJ13" s="517"/>
      <c r="AK13" s="517"/>
      <c r="AL13" s="517"/>
      <c r="AM13" s="518"/>
      <c r="AN13" s="559"/>
      <c r="AO13" s="560"/>
      <c r="AP13" s="560"/>
      <c r="AQ13" s="560"/>
      <c r="AR13" s="560"/>
      <c r="AS13" s="561"/>
      <c r="AT13" s="574"/>
      <c r="AU13" s="575"/>
      <c r="AV13" s="575"/>
      <c r="AW13" s="575"/>
      <c r="AX13" s="575"/>
      <c r="AY13" s="576"/>
      <c r="AZ13" s="568" t="s">
        <v>
122</v>
      </c>
      <c r="BA13" s="569"/>
      <c r="BB13" s="569"/>
      <c r="BC13" s="569"/>
      <c r="BD13" s="569"/>
      <c r="BE13" s="569"/>
      <c r="BF13" s="569"/>
      <c r="BG13" s="569"/>
      <c r="BH13" s="569"/>
      <c r="BI13" s="569"/>
      <c r="BJ13" s="569"/>
      <c r="BK13" s="569"/>
      <c r="BL13" s="569"/>
      <c r="BM13" s="570"/>
      <c r="BN13" s="468">
        <v>
139290901</v>
      </c>
      <c r="BO13" s="469"/>
      <c r="BP13" s="469"/>
      <c r="BQ13" s="469"/>
      <c r="BR13" s="469"/>
      <c r="BS13" s="469"/>
      <c r="BT13" s="469"/>
      <c r="BU13" s="470"/>
      <c r="BV13" s="468">
        <v>
96473103</v>
      </c>
      <c r="BW13" s="469"/>
      <c r="BX13" s="469"/>
      <c r="BY13" s="469"/>
      <c r="BZ13" s="469"/>
      <c r="CA13" s="469"/>
      <c r="CB13" s="469"/>
      <c r="CC13" s="470"/>
      <c r="CD13" s="471" t="s">
        <v>
123</v>
      </c>
      <c r="CE13" s="472"/>
      <c r="CF13" s="472"/>
      <c r="CG13" s="472"/>
      <c r="CH13" s="472"/>
      <c r="CI13" s="472"/>
      <c r="CJ13" s="472"/>
      <c r="CK13" s="472"/>
      <c r="CL13" s="472"/>
      <c r="CM13" s="472"/>
      <c r="CN13" s="472"/>
      <c r="CO13" s="472"/>
      <c r="CP13" s="472"/>
      <c r="CQ13" s="472"/>
      <c r="CR13" s="472"/>
      <c r="CS13" s="473"/>
      <c r="CT13" s="474">
        <v>
1.5</v>
      </c>
      <c r="CU13" s="475"/>
      <c r="CV13" s="475"/>
      <c r="CW13" s="475"/>
      <c r="CX13" s="475"/>
      <c r="CY13" s="475"/>
      <c r="CZ13" s="475"/>
      <c r="DA13" s="476"/>
      <c r="DB13" s="474">
        <v>
1.6</v>
      </c>
      <c r="DC13" s="475"/>
      <c r="DD13" s="475"/>
      <c r="DE13" s="475"/>
      <c r="DF13" s="475"/>
      <c r="DG13" s="475"/>
      <c r="DH13" s="475"/>
      <c r="DI13" s="476"/>
      <c r="DJ13" s="157"/>
      <c r="DK13" s="157"/>
      <c r="DL13" s="157"/>
      <c r="DM13" s="157"/>
      <c r="DN13" s="157"/>
      <c r="DO13" s="157"/>
    </row>
    <row r="14" spans="1:119" ht="18.75" customHeight="1" thickBot="1">
      <c r="A14" s="158"/>
      <c r="B14" s="546"/>
      <c r="C14" s="547"/>
      <c r="D14" s="547"/>
      <c r="E14" s="547"/>
      <c r="F14" s="547"/>
      <c r="G14" s="547"/>
      <c r="H14" s="547"/>
      <c r="I14" s="547"/>
      <c r="J14" s="547"/>
      <c r="K14" s="548"/>
      <c r="L14" s="580" t="s">
        <v>
124</v>
      </c>
      <c r="M14" s="581"/>
      <c r="N14" s="581"/>
      <c r="O14" s="581"/>
      <c r="P14" s="581"/>
      <c r="Q14" s="582"/>
      <c r="R14" s="583">
        <v>
13637346</v>
      </c>
      <c r="S14" s="584"/>
      <c r="T14" s="584"/>
      <c r="U14" s="584"/>
      <c r="V14" s="585"/>
      <c r="W14" s="510"/>
      <c r="X14" s="511"/>
      <c r="Y14" s="512"/>
      <c r="Z14" s="537" t="s">
        <v>
125</v>
      </c>
      <c r="AA14" s="538"/>
      <c r="AB14" s="538"/>
      <c r="AC14" s="538"/>
      <c r="AD14" s="538"/>
      <c r="AE14" s="538"/>
      <c r="AF14" s="538"/>
      <c r="AG14" s="538"/>
      <c r="AH14" s="539"/>
      <c r="AI14" s="483">
        <v>
46686</v>
      </c>
      <c r="AJ14" s="484"/>
      <c r="AK14" s="484"/>
      <c r="AL14" s="484"/>
      <c r="AM14" s="485"/>
      <c r="AN14" s="483">
        <v>
145286832</v>
      </c>
      <c r="AO14" s="484"/>
      <c r="AP14" s="484"/>
      <c r="AQ14" s="484"/>
      <c r="AR14" s="484"/>
      <c r="AS14" s="485"/>
      <c r="AT14" s="483">
        <v>
3112</v>
      </c>
      <c r="AU14" s="484"/>
      <c r="AV14" s="484"/>
      <c r="AW14" s="484"/>
      <c r="AX14" s="484"/>
      <c r="AY14" s="486"/>
      <c r="AZ14" s="477" t="s">
        <v>
126</v>
      </c>
      <c r="BA14" s="478"/>
      <c r="BB14" s="478"/>
      <c r="BC14" s="478"/>
      <c r="BD14" s="478"/>
      <c r="BE14" s="478"/>
      <c r="BF14" s="478"/>
      <c r="BG14" s="478"/>
      <c r="BH14" s="478"/>
      <c r="BI14" s="478"/>
      <c r="BJ14" s="478"/>
      <c r="BK14" s="478"/>
      <c r="BL14" s="478"/>
      <c r="BM14" s="479"/>
      <c r="BN14" s="456">
        <v>
2306737343</v>
      </c>
      <c r="BO14" s="457"/>
      <c r="BP14" s="457"/>
      <c r="BQ14" s="457"/>
      <c r="BR14" s="457"/>
      <c r="BS14" s="457"/>
      <c r="BT14" s="457"/>
      <c r="BU14" s="458"/>
      <c r="BV14" s="456">
        <v>
2372238789</v>
      </c>
      <c r="BW14" s="457"/>
      <c r="BX14" s="457"/>
      <c r="BY14" s="457"/>
      <c r="BZ14" s="457"/>
      <c r="CA14" s="457"/>
      <c r="CB14" s="457"/>
      <c r="CC14" s="458"/>
      <c r="CD14" s="534" t="s">
        <v>
127</v>
      </c>
      <c r="CE14" s="535"/>
      <c r="CF14" s="535"/>
      <c r="CG14" s="535"/>
      <c r="CH14" s="535"/>
      <c r="CI14" s="535"/>
      <c r="CJ14" s="535"/>
      <c r="CK14" s="535"/>
      <c r="CL14" s="535"/>
      <c r="CM14" s="535"/>
      <c r="CN14" s="535"/>
      <c r="CO14" s="535"/>
      <c r="CP14" s="535"/>
      <c r="CQ14" s="535"/>
      <c r="CR14" s="535"/>
      <c r="CS14" s="536"/>
      <c r="CT14" s="577">
        <v>
22.7</v>
      </c>
      <c r="CU14" s="578"/>
      <c r="CV14" s="578"/>
      <c r="CW14" s="578"/>
      <c r="CX14" s="578"/>
      <c r="CY14" s="578"/>
      <c r="CZ14" s="578"/>
      <c r="DA14" s="579"/>
      <c r="DB14" s="577">
        <v>
12.5</v>
      </c>
      <c r="DC14" s="578"/>
      <c r="DD14" s="578"/>
      <c r="DE14" s="578"/>
      <c r="DF14" s="578"/>
      <c r="DG14" s="578"/>
      <c r="DH14" s="578"/>
      <c r="DI14" s="579"/>
      <c r="DJ14" s="157"/>
      <c r="DK14" s="157"/>
      <c r="DL14" s="157"/>
      <c r="DM14" s="157"/>
      <c r="DN14" s="157"/>
      <c r="DO14" s="157"/>
    </row>
    <row r="15" spans="1:119" ht="18.75" customHeight="1">
      <c r="A15" s="158"/>
      <c r="B15" s="546"/>
      <c r="C15" s="547"/>
      <c r="D15" s="547"/>
      <c r="E15" s="547"/>
      <c r="F15" s="547"/>
      <c r="G15" s="547"/>
      <c r="H15" s="547"/>
      <c r="I15" s="547"/>
      <c r="J15" s="547"/>
      <c r="K15" s="548"/>
      <c r="L15" s="165"/>
      <c r="M15" s="562" t="s">
        <v>
128</v>
      </c>
      <c r="N15" s="563"/>
      <c r="O15" s="563"/>
      <c r="P15" s="563"/>
      <c r="Q15" s="564"/>
      <c r="R15" s="583">
        <v>
13115844</v>
      </c>
      <c r="S15" s="584"/>
      <c r="T15" s="584"/>
      <c r="U15" s="584"/>
      <c r="V15" s="585"/>
      <c r="W15" s="510"/>
      <c r="X15" s="511"/>
      <c r="Y15" s="512"/>
      <c r="Z15" s="537" t="s">
        <v>
129</v>
      </c>
      <c r="AA15" s="538"/>
      <c r="AB15" s="538"/>
      <c r="AC15" s="538"/>
      <c r="AD15" s="538"/>
      <c r="AE15" s="538"/>
      <c r="AF15" s="538"/>
      <c r="AG15" s="538"/>
      <c r="AH15" s="539"/>
      <c r="AI15" s="483">
        <v>
18436</v>
      </c>
      <c r="AJ15" s="484"/>
      <c r="AK15" s="484"/>
      <c r="AL15" s="484"/>
      <c r="AM15" s="485"/>
      <c r="AN15" s="483">
        <v>
57077856</v>
      </c>
      <c r="AO15" s="484"/>
      <c r="AP15" s="484"/>
      <c r="AQ15" s="484"/>
      <c r="AR15" s="484"/>
      <c r="AS15" s="485"/>
      <c r="AT15" s="483">
        <v>
3096</v>
      </c>
      <c r="AU15" s="484"/>
      <c r="AV15" s="484"/>
      <c r="AW15" s="484"/>
      <c r="AX15" s="484"/>
      <c r="AY15" s="486"/>
      <c r="AZ15" s="465" t="s">
        <v>
130</v>
      </c>
      <c r="BA15" s="466"/>
      <c r="BB15" s="466"/>
      <c r="BC15" s="466"/>
      <c r="BD15" s="466"/>
      <c r="BE15" s="466"/>
      <c r="BF15" s="466"/>
      <c r="BG15" s="466"/>
      <c r="BH15" s="466"/>
      <c r="BI15" s="466"/>
      <c r="BJ15" s="466"/>
      <c r="BK15" s="466"/>
      <c r="BL15" s="466"/>
      <c r="BM15" s="467"/>
      <c r="BN15" s="468">
        <v>
1995650225</v>
      </c>
      <c r="BO15" s="469"/>
      <c r="BP15" s="469"/>
      <c r="BQ15" s="469"/>
      <c r="BR15" s="469"/>
      <c r="BS15" s="469"/>
      <c r="BT15" s="469"/>
      <c r="BU15" s="470"/>
      <c r="BV15" s="468">
        <v>
1990853942</v>
      </c>
      <c r="BW15" s="469"/>
      <c r="BX15" s="469"/>
      <c r="BY15" s="469"/>
      <c r="BZ15" s="469"/>
      <c r="CA15" s="469"/>
      <c r="CB15" s="469"/>
      <c r="CC15" s="470"/>
      <c r="CD15" s="588" t="s">
        <v>
131</v>
      </c>
      <c r="CE15" s="589"/>
      <c r="CF15" s="589"/>
      <c r="CG15" s="589"/>
      <c r="CH15" s="589"/>
      <c r="CI15" s="589"/>
      <c r="CJ15" s="589"/>
      <c r="CK15" s="589"/>
      <c r="CL15" s="589"/>
      <c r="CM15" s="589"/>
      <c r="CN15" s="589"/>
      <c r="CO15" s="589"/>
      <c r="CP15" s="589"/>
      <c r="CQ15" s="589"/>
      <c r="CR15" s="589"/>
      <c r="CS15" s="590"/>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c r="A16" s="158"/>
      <c r="B16" s="546"/>
      <c r="C16" s="547"/>
      <c r="D16" s="547"/>
      <c r="E16" s="547"/>
      <c r="F16" s="547"/>
      <c r="G16" s="547"/>
      <c r="H16" s="547"/>
      <c r="I16" s="547"/>
      <c r="J16" s="547"/>
      <c r="K16" s="548"/>
      <c r="L16" s="580" t="s">
        <v>
132</v>
      </c>
      <c r="M16" s="597"/>
      <c r="N16" s="597"/>
      <c r="O16" s="597"/>
      <c r="P16" s="597"/>
      <c r="Q16" s="598"/>
      <c r="R16" s="594" t="s">
        <v>
133</v>
      </c>
      <c r="S16" s="595"/>
      <c r="T16" s="595"/>
      <c r="U16" s="595"/>
      <c r="V16" s="596"/>
      <c r="W16" s="510"/>
      <c r="X16" s="511"/>
      <c r="Y16" s="512"/>
      <c r="Z16" s="537" t="s">
        <v>
134</v>
      </c>
      <c r="AA16" s="538"/>
      <c r="AB16" s="538"/>
      <c r="AC16" s="538"/>
      <c r="AD16" s="538"/>
      <c r="AE16" s="538"/>
      <c r="AF16" s="538"/>
      <c r="AG16" s="538"/>
      <c r="AH16" s="539"/>
      <c r="AI16" s="483">
        <v>
1106</v>
      </c>
      <c r="AJ16" s="484"/>
      <c r="AK16" s="484"/>
      <c r="AL16" s="484"/>
      <c r="AM16" s="485"/>
      <c r="AN16" s="483">
        <v>
3166478</v>
      </c>
      <c r="AO16" s="484"/>
      <c r="AP16" s="484"/>
      <c r="AQ16" s="484"/>
      <c r="AR16" s="484"/>
      <c r="AS16" s="485"/>
      <c r="AT16" s="483">
        <v>
2863</v>
      </c>
      <c r="AU16" s="484"/>
      <c r="AV16" s="484"/>
      <c r="AW16" s="484"/>
      <c r="AX16" s="484"/>
      <c r="AY16" s="486"/>
      <c r="AZ16" s="465" t="s">
        <v>
135</v>
      </c>
      <c r="BA16" s="466"/>
      <c r="BB16" s="466"/>
      <c r="BC16" s="466"/>
      <c r="BD16" s="466"/>
      <c r="BE16" s="466"/>
      <c r="BF16" s="466"/>
      <c r="BG16" s="466"/>
      <c r="BH16" s="466"/>
      <c r="BI16" s="466"/>
      <c r="BJ16" s="466"/>
      <c r="BK16" s="466"/>
      <c r="BL16" s="466"/>
      <c r="BM16" s="467"/>
      <c r="BN16" s="468">
        <v>
3824151838</v>
      </c>
      <c r="BO16" s="469"/>
      <c r="BP16" s="469"/>
      <c r="BQ16" s="469"/>
      <c r="BR16" s="469"/>
      <c r="BS16" s="469"/>
      <c r="BT16" s="469"/>
      <c r="BU16" s="470"/>
      <c r="BV16" s="468">
        <v>
3883590947</v>
      </c>
      <c r="BW16" s="469"/>
      <c r="BX16" s="469"/>
      <c r="BY16" s="469"/>
      <c r="BZ16" s="469"/>
      <c r="CA16" s="469"/>
      <c r="CB16" s="469"/>
      <c r="CC16" s="470"/>
      <c r="CD16" s="169"/>
      <c r="CE16" s="586"/>
      <c r="CF16" s="586"/>
      <c r="CG16" s="586"/>
      <c r="CH16" s="586"/>
      <c r="CI16" s="586"/>
      <c r="CJ16" s="586"/>
      <c r="CK16" s="586"/>
      <c r="CL16" s="586"/>
      <c r="CM16" s="586"/>
      <c r="CN16" s="586"/>
      <c r="CO16" s="586"/>
      <c r="CP16" s="586"/>
      <c r="CQ16" s="586"/>
      <c r="CR16" s="586"/>
      <c r="CS16" s="587"/>
      <c r="CT16" s="474"/>
      <c r="CU16" s="475"/>
      <c r="CV16" s="475"/>
      <c r="CW16" s="475"/>
      <c r="CX16" s="475"/>
      <c r="CY16" s="475"/>
      <c r="CZ16" s="475"/>
      <c r="DA16" s="476"/>
      <c r="DB16" s="474"/>
      <c r="DC16" s="475"/>
      <c r="DD16" s="475"/>
      <c r="DE16" s="475"/>
      <c r="DF16" s="475"/>
      <c r="DG16" s="475"/>
      <c r="DH16" s="475"/>
      <c r="DI16" s="476"/>
      <c r="DJ16" s="157"/>
      <c r="DK16" s="157"/>
      <c r="DL16" s="157"/>
      <c r="DM16" s="157"/>
      <c r="DN16" s="157"/>
      <c r="DO16" s="157"/>
    </row>
    <row r="17" spans="1:119" ht="18.75" customHeight="1" thickBot="1">
      <c r="A17" s="158"/>
      <c r="B17" s="549"/>
      <c r="C17" s="550"/>
      <c r="D17" s="550"/>
      <c r="E17" s="550"/>
      <c r="F17" s="550"/>
      <c r="G17" s="550"/>
      <c r="H17" s="550"/>
      <c r="I17" s="550"/>
      <c r="J17" s="550"/>
      <c r="K17" s="551"/>
      <c r="L17" s="170"/>
      <c r="M17" s="591" t="s">
        <v>
136</v>
      </c>
      <c r="N17" s="592"/>
      <c r="O17" s="592"/>
      <c r="P17" s="592"/>
      <c r="Q17" s="593"/>
      <c r="R17" s="594" t="s">
        <v>
137</v>
      </c>
      <c r="S17" s="595"/>
      <c r="T17" s="595"/>
      <c r="U17" s="595"/>
      <c r="V17" s="596"/>
      <c r="W17" s="510"/>
      <c r="X17" s="511"/>
      <c r="Y17" s="512"/>
      <c r="Z17" s="537" t="s">
        <v>
138</v>
      </c>
      <c r="AA17" s="538"/>
      <c r="AB17" s="538"/>
      <c r="AC17" s="538"/>
      <c r="AD17" s="538"/>
      <c r="AE17" s="538"/>
      <c r="AF17" s="538"/>
      <c r="AG17" s="538"/>
      <c r="AH17" s="539"/>
      <c r="AI17" s="483">
        <v>
44800</v>
      </c>
      <c r="AJ17" s="484"/>
      <c r="AK17" s="484"/>
      <c r="AL17" s="484"/>
      <c r="AM17" s="485"/>
      <c r="AN17" s="483">
        <v>
142732800</v>
      </c>
      <c r="AO17" s="484"/>
      <c r="AP17" s="484"/>
      <c r="AQ17" s="484"/>
      <c r="AR17" s="484"/>
      <c r="AS17" s="485"/>
      <c r="AT17" s="483">
        <v>
3186</v>
      </c>
      <c r="AU17" s="484"/>
      <c r="AV17" s="484"/>
      <c r="AW17" s="484"/>
      <c r="AX17" s="484"/>
      <c r="AY17" s="486"/>
      <c r="AZ17" s="465" t="s">
        <v>
139</v>
      </c>
      <c r="BA17" s="466"/>
      <c r="BB17" s="466"/>
      <c r="BC17" s="466"/>
      <c r="BD17" s="466"/>
      <c r="BE17" s="466"/>
      <c r="BF17" s="466"/>
      <c r="BG17" s="466"/>
      <c r="BH17" s="466"/>
      <c r="BI17" s="466"/>
      <c r="BJ17" s="466"/>
      <c r="BK17" s="466"/>
      <c r="BL17" s="466"/>
      <c r="BM17" s="467"/>
      <c r="BN17" s="468">
        <v>
3344267255</v>
      </c>
      <c r="BO17" s="469"/>
      <c r="BP17" s="469"/>
      <c r="BQ17" s="469"/>
      <c r="BR17" s="469"/>
      <c r="BS17" s="469"/>
      <c r="BT17" s="469"/>
      <c r="BU17" s="470"/>
      <c r="BV17" s="468">
        <v>
3400079217</v>
      </c>
      <c r="BW17" s="469"/>
      <c r="BX17" s="469"/>
      <c r="BY17" s="469"/>
      <c r="BZ17" s="469"/>
      <c r="CA17" s="469"/>
      <c r="CB17" s="469"/>
      <c r="CC17" s="470"/>
      <c r="CD17" s="169"/>
      <c r="CE17" s="586"/>
      <c r="CF17" s="586"/>
      <c r="CG17" s="586"/>
      <c r="CH17" s="586"/>
      <c r="CI17" s="586"/>
      <c r="CJ17" s="586"/>
      <c r="CK17" s="586"/>
      <c r="CL17" s="586"/>
      <c r="CM17" s="586"/>
      <c r="CN17" s="586"/>
      <c r="CO17" s="586"/>
      <c r="CP17" s="586"/>
      <c r="CQ17" s="586"/>
      <c r="CR17" s="586"/>
      <c r="CS17" s="587"/>
      <c r="CT17" s="474"/>
      <c r="CU17" s="475"/>
      <c r="CV17" s="475"/>
      <c r="CW17" s="475"/>
      <c r="CX17" s="475"/>
      <c r="CY17" s="475"/>
      <c r="CZ17" s="475"/>
      <c r="DA17" s="476"/>
      <c r="DB17" s="474"/>
      <c r="DC17" s="475"/>
      <c r="DD17" s="475"/>
      <c r="DE17" s="475"/>
      <c r="DF17" s="475"/>
      <c r="DG17" s="475"/>
      <c r="DH17" s="475"/>
      <c r="DI17" s="476"/>
      <c r="DJ17" s="157"/>
      <c r="DK17" s="157"/>
      <c r="DL17" s="157"/>
      <c r="DM17" s="157"/>
      <c r="DN17" s="157"/>
      <c r="DO17" s="157"/>
    </row>
    <row r="18" spans="1:119" ht="18.75" customHeight="1" thickBot="1">
      <c r="A18" s="158"/>
      <c r="B18" s="450" t="s">
        <v>
140</v>
      </c>
      <c r="C18" s="451"/>
      <c r="D18" s="451"/>
      <c r="E18" s="451"/>
      <c r="F18" s="451"/>
      <c r="G18" s="451"/>
      <c r="H18" s="451"/>
      <c r="I18" s="451"/>
      <c r="J18" s="451"/>
      <c r="K18" s="599"/>
      <c r="L18" s="600">
        <v>
2194</v>
      </c>
      <c r="M18" s="601"/>
      <c r="N18" s="601"/>
      <c r="O18" s="601"/>
      <c r="P18" s="601"/>
      <c r="Q18" s="601"/>
      <c r="R18" s="601"/>
      <c r="S18" s="601"/>
      <c r="T18" s="601"/>
      <c r="U18" s="601"/>
      <c r="V18" s="601"/>
      <c r="W18" s="510"/>
      <c r="X18" s="511"/>
      <c r="Y18" s="512"/>
      <c r="Z18" s="537" t="s">
        <v>
141</v>
      </c>
      <c r="AA18" s="538"/>
      <c r="AB18" s="538"/>
      <c r="AC18" s="538"/>
      <c r="AD18" s="538"/>
      <c r="AE18" s="538"/>
      <c r="AF18" s="538"/>
      <c r="AG18" s="538"/>
      <c r="AH18" s="539"/>
      <c r="AI18" s="483">
        <v>
61948</v>
      </c>
      <c r="AJ18" s="484"/>
      <c r="AK18" s="484"/>
      <c r="AL18" s="484"/>
      <c r="AM18" s="485"/>
      <c r="AN18" s="483">
        <v>
212069779</v>
      </c>
      <c r="AO18" s="484"/>
      <c r="AP18" s="484"/>
      <c r="AQ18" s="484"/>
      <c r="AR18" s="484"/>
      <c r="AS18" s="485"/>
      <c r="AT18" s="483">
        <v>
3423</v>
      </c>
      <c r="AU18" s="484"/>
      <c r="AV18" s="484"/>
      <c r="AW18" s="484"/>
      <c r="AX18" s="484"/>
      <c r="AY18" s="486"/>
      <c r="AZ18" s="568" t="s">
        <v>
142</v>
      </c>
      <c r="BA18" s="569"/>
      <c r="BB18" s="569"/>
      <c r="BC18" s="569"/>
      <c r="BD18" s="569"/>
      <c r="BE18" s="569"/>
      <c r="BF18" s="569"/>
      <c r="BG18" s="569"/>
      <c r="BH18" s="569"/>
      <c r="BI18" s="569"/>
      <c r="BJ18" s="569"/>
      <c r="BK18" s="569"/>
      <c r="BL18" s="569"/>
      <c r="BM18" s="570"/>
      <c r="BN18" s="602">
        <v>
6408108306</v>
      </c>
      <c r="BO18" s="603"/>
      <c r="BP18" s="603"/>
      <c r="BQ18" s="603"/>
      <c r="BR18" s="603"/>
      <c r="BS18" s="603"/>
      <c r="BT18" s="603"/>
      <c r="BU18" s="604"/>
      <c r="BV18" s="602">
        <v>
6121784078</v>
      </c>
      <c r="BW18" s="603"/>
      <c r="BX18" s="603"/>
      <c r="BY18" s="603"/>
      <c r="BZ18" s="603"/>
      <c r="CA18" s="603"/>
      <c r="CB18" s="603"/>
      <c r="CC18" s="604"/>
      <c r="CD18" s="169"/>
      <c r="CE18" s="586"/>
      <c r="CF18" s="586"/>
      <c r="CG18" s="586"/>
      <c r="CH18" s="586"/>
      <c r="CI18" s="586"/>
      <c r="CJ18" s="586"/>
      <c r="CK18" s="586"/>
      <c r="CL18" s="586"/>
      <c r="CM18" s="586"/>
      <c r="CN18" s="586"/>
      <c r="CO18" s="586"/>
      <c r="CP18" s="586"/>
      <c r="CQ18" s="586"/>
      <c r="CR18" s="586"/>
      <c r="CS18" s="587"/>
      <c r="CT18" s="474"/>
      <c r="CU18" s="475"/>
      <c r="CV18" s="475"/>
      <c r="CW18" s="475"/>
      <c r="CX18" s="475"/>
      <c r="CY18" s="475"/>
      <c r="CZ18" s="475"/>
      <c r="DA18" s="476"/>
      <c r="DB18" s="474"/>
      <c r="DC18" s="475"/>
      <c r="DD18" s="475"/>
      <c r="DE18" s="475"/>
      <c r="DF18" s="475"/>
      <c r="DG18" s="475"/>
      <c r="DH18" s="475"/>
      <c r="DI18" s="476"/>
      <c r="DJ18" s="157"/>
      <c r="DK18" s="157"/>
      <c r="DL18" s="157"/>
      <c r="DM18" s="157"/>
      <c r="DN18" s="157"/>
      <c r="DO18" s="157"/>
    </row>
    <row r="19" spans="1:119" ht="18.75" customHeight="1" thickBot="1">
      <c r="A19" s="158"/>
      <c r="B19" s="450" t="s">
        <v>
143</v>
      </c>
      <c r="C19" s="451"/>
      <c r="D19" s="451"/>
      <c r="E19" s="451"/>
      <c r="F19" s="451"/>
      <c r="G19" s="451"/>
      <c r="H19" s="451"/>
      <c r="I19" s="451"/>
      <c r="J19" s="451"/>
      <c r="K19" s="599"/>
      <c r="L19" s="600">
        <v>
6263</v>
      </c>
      <c r="M19" s="601"/>
      <c r="N19" s="601"/>
      <c r="O19" s="601"/>
      <c r="P19" s="601"/>
      <c r="Q19" s="601"/>
      <c r="R19" s="601"/>
      <c r="S19" s="601"/>
      <c r="T19" s="601"/>
      <c r="U19" s="601"/>
      <c r="V19" s="601"/>
      <c r="W19" s="510"/>
      <c r="X19" s="511"/>
      <c r="Y19" s="512"/>
      <c r="Z19" s="537" t="s">
        <v>
144</v>
      </c>
      <c r="AA19" s="538"/>
      <c r="AB19" s="538"/>
      <c r="AC19" s="538"/>
      <c r="AD19" s="538"/>
      <c r="AE19" s="538"/>
      <c r="AF19" s="538"/>
      <c r="AG19" s="538"/>
      <c r="AH19" s="539"/>
      <c r="AI19" s="483" t="s">
        <v>
145</v>
      </c>
      <c r="AJ19" s="484"/>
      <c r="AK19" s="484"/>
      <c r="AL19" s="484"/>
      <c r="AM19" s="485"/>
      <c r="AN19" s="483" t="s">
        <v>
146</v>
      </c>
      <c r="AO19" s="484"/>
      <c r="AP19" s="484"/>
      <c r="AQ19" s="484"/>
      <c r="AR19" s="484"/>
      <c r="AS19" s="485"/>
      <c r="AT19" s="483" t="s">
        <v>
111</v>
      </c>
      <c r="AU19" s="484"/>
      <c r="AV19" s="484"/>
      <c r="AW19" s="484"/>
      <c r="AX19" s="484"/>
      <c r="AY19" s="486"/>
      <c r="AZ19" s="477" t="s">
        <v>
147</v>
      </c>
      <c r="BA19" s="478"/>
      <c r="BB19" s="478"/>
      <c r="BC19" s="478"/>
      <c r="BD19" s="478"/>
      <c r="BE19" s="478"/>
      <c r="BF19" s="478"/>
      <c r="BG19" s="478"/>
      <c r="BH19" s="478"/>
      <c r="BI19" s="478"/>
      <c r="BJ19" s="478"/>
      <c r="BK19" s="478"/>
      <c r="BL19" s="478"/>
      <c r="BM19" s="479"/>
      <c r="BN19" s="456">
        <v>
4039387864</v>
      </c>
      <c r="BO19" s="457"/>
      <c r="BP19" s="457"/>
      <c r="BQ19" s="457"/>
      <c r="BR19" s="457"/>
      <c r="BS19" s="457"/>
      <c r="BT19" s="457"/>
      <c r="BU19" s="458"/>
      <c r="BV19" s="456">
        <v>
4305024300</v>
      </c>
      <c r="BW19" s="457"/>
      <c r="BX19" s="457"/>
      <c r="BY19" s="457"/>
      <c r="BZ19" s="457"/>
      <c r="CA19" s="457"/>
      <c r="CB19" s="457"/>
      <c r="CC19" s="458"/>
      <c r="CD19" s="169"/>
      <c r="CE19" s="586"/>
      <c r="CF19" s="586"/>
      <c r="CG19" s="586"/>
      <c r="CH19" s="586"/>
      <c r="CI19" s="586"/>
      <c r="CJ19" s="586"/>
      <c r="CK19" s="586"/>
      <c r="CL19" s="586"/>
      <c r="CM19" s="586"/>
      <c r="CN19" s="586"/>
      <c r="CO19" s="586"/>
      <c r="CP19" s="586"/>
      <c r="CQ19" s="586"/>
      <c r="CR19" s="586"/>
      <c r="CS19" s="587"/>
      <c r="CT19" s="474"/>
      <c r="CU19" s="475"/>
      <c r="CV19" s="475"/>
      <c r="CW19" s="475"/>
      <c r="CX19" s="475"/>
      <c r="CY19" s="475"/>
      <c r="CZ19" s="475"/>
      <c r="DA19" s="476"/>
      <c r="DB19" s="474"/>
      <c r="DC19" s="475"/>
      <c r="DD19" s="475"/>
      <c r="DE19" s="475"/>
      <c r="DF19" s="475"/>
      <c r="DG19" s="475"/>
      <c r="DH19" s="475"/>
      <c r="DI19" s="476"/>
      <c r="DJ19" s="157"/>
      <c r="DK19" s="157"/>
      <c r="DL19" s="157"/>
      <c r="DM19" s="157"/>
      <c r="DN19" s="157"/>
      <c r="DO19" s="157"/>
    </row>
    <row r="20" spans="1:119" ht="18.75" customHeight="1" thickBot="1">
      <c r="A20" s="158"/>
      <c r="B20" s="450" t="s">
        <v>
148</v>
      </c>
      <c r="C20" s="451"/>
      <c r="D20" s="451"/>
      <c r="E20" s="451"/>
      <c r="F20" s="451"/>
      <c r="G20" s="451"/>
      <c r="H20" s="451"/>
      <c r="I20" s="451"/>
      <c r="J20" s="451"/>
      <c r="K20" s="599"/>
      <c r="L20" s="600">
        <v>
6701122</v>
      </c>
      <c r="M20" s="601"/>
      <c r="N20" s="601"/>
      <c r="O20" s="601"/>
      <c r="P20" s="601"/>
      <c r="Q20" s="601"/>
      <c r="R20" s="601"/>
      <c r="S20" s="601"/>
      <c r="T20" s="601"/>
      <c r="U20" s="601"/>
      <c r="V20" s="601"/>
      <c r="W20" s="513"/>
      <c r="X20" s="514"/>
      <c r="Y20" s="515"/>
      <c r="Z20" s="537" t="s">
        <v>
149</v>
      </c>
      <c r="AA20" s="538"/>
      <c r="AB20" s="538"/>
      <c r="AC20" s="538"/>
      <c r="AD20" s="538"/>
      <c r="AE20" s="538"/>
      <c r="AF20" s="538"/>
      <c r="AG20" s="538"/>
      <c r="AH20" s="539"/>
      <c r="AI20" s="483">
        <v>
153434</v>
      </c>
      <c r="AJ20" s="484"/>
      <c r="AK20" s="484"/>
      <c r="AL20" s="484"/>
      <c r="AM20" s="485"/>
      <c r="AN20" s="483">
        <v>
500089411</v>
      </c>
      <c r="AO20" s="484"/>
      <c r="AP20" s="484"/>
      <c r="AQ20" s="484"/>
      <c r="AR20" s="484"/>
      <c r="AS20" s="485"/>
      <c r="AT20" s="483">
        <v>
3259</v>
      </c>
      <c r="AU20" s="484"/>
      <c r="AV20" s="484"/>
      <c r="AW20" s="484"/>
      <c r="AX20" s="484"/>
      <c r="AY20" s="486"/>
      <c r="AZ20" s="568" t="s">
        <v>
150</v>
      </c>
      <c r="BA20" s="569"/>
      <c r="BB20" s="569"/>
      <c r="BC20" s="569"/>
      <c r="BD20" s="569"/>
      <c r="BE20" s="569"/>
      <c r="BF20" s="569"/>
      <c r="BG20" s="569"/>
      <c r="BH20" s="569"/>
      <c r="BI20" s="569"/>
      <c r="BJ20" s="569"/>
      <c r="BK20" s="569"/>
      <c r="BL20" s="569"/>
      <c r="BM20" s="570"/>
      <c r="BN20" s="602">
        <v>
80404894</v>
      </c>
      <c r="BO20" s="603"/>
      <c r="BP20" s="603"/>
      <c r="BQ20" s="603"/>
      <c r="BR20" s="603"/>
      <c r="BS20" s="603"/>
      <c r="BT20" s="603"/>
      <c r="BU20" s="604"/>
      <c r="BV20" s="602">
        <v>
96774767</v>
      </c>
      <c r="BW20" s="603"/>
      <c r="BX20" s="603"/>
      <c r="BY20" s="603"/>
      <c r="BZ20" s="603"/>
      <c r="CA20" s="603"/>
      <c r="CB20" s="603"/>
      <c r="CC20" s="604"/>
      <c r="CD20" s="169"/>
      <c r="CE20" s="586"/>
      <c r="CF20" s="586"/>
      <c r="CG20" s="586"/>
      <c r="CH20" s="586"/>
      <c r="CI20" s="586"/>
      <c r="CJ20" s="586"/>
      <c r="CK20" s="586"/>
      <c r="CL20" s="586"/>
      <c r="CM20" s="586"/>
      <c r="CN20" s="586"/>
      <c r="CO20" s="586"/>
      <c r="CP20" s="586"/>
      <c r="CQ20" s="586"/>
      <c r="CR20" s="586"/>
      <c r="CS20" s="587"/>
      <c r="CT20" s="474"/>
      <c r="CU20" s="475"/>
      <c r="CV20" s="475"/>
      <c r="CW20" s="475"/>
      <c r="CX20" s="475"/>
      <c r="CY20" s="475"/>
      <c r="CZ20" s="475"/>
      <c r="DA20" s="476"/>
      <c r="DB20" s="474"/>
      <c r="DC20" s="475"/>
      <c r="DD20" s="475"/>
      <c r="DE20" s="475"/>
      <c r="DF20" s="475"/>
      <c r="DG20" s="475"/>
      <c r="DH20" s="475"/>
      <c r="DI20" s="476"/>
      <c r="DJ20" s="157"/>
      <c r="DK20" s="157"/>
      <c r="DL20" s="157"/>
      <c r="DM20" s="157"/>
      <c r="DN20" s="157"/>
      <c r="DO20" s="157"/>
    </row>
    <row r="21" spans="1:119" ht="18.75" customHeight="1" thickBot="1">
      <c r="A21" s="158"/>
      <c r="B21" s="171"/>
      <c r="C21" s="172"/>
      <c r="D21" s="172"/>
      <c r="E21" s="172"/>
      <c r="F21" s="172"/>
      <c r="G21" s="172"/>
      <c r="H21" s="172"/>
      <c r="I21" s="172"/>
      <c r="J21" s="172"/>
      <c r="K21" s="172"/>
      <c r="L21" s="172"/>
      <c r="M21" s="172"/>
      <c r="N21" s="172"/>
      <c r="O21" s="172"/>
      <c r="P21" s="172"/>
      <c r="Q21" s="172"/>
      <c r="R21" s="172"/>
      <c r="S21" s="172"/>
      <c r="T21" s="172"/>
      <c r="U21" s="172"/>
      <c r="V21" s="172"/>
      <c r="W21" s="605" t="s">
        <v>
151</v>
      </c>
      <c r="X21" s="606"/>
      <c r="Y21" s="606"/>
      <c r="Z21" s="606"/>
      <c r="AA21" s="606"/>
      <c r="AB21" s="606"/>
      <c r="AC21" s="606"/>
      <c r="AD21" s="606"/>
      <c r="AE21" s="606"/>
      <c r="AF21" s="606"/>
      <c r="AG21" s="606"/>
      <c r="AH21" s="607"/>
      <c r="AI21" s="608">
        <v>
101</v>
      </c>
      <c r="AJ21" s="609"/>
      <c r="AK21" s="609"/>
      <c r="AL21" s="609"/>
      <c r="AM21" s="609"/>
      <c r="AN21" s="609"/>
      <c r="AO21" s="609"/>
      <c r="AP21" s="609"/>
      <c r="AQ21" s="609"/>
      <c r="AR21" s="609"/>
      <c r="AS21" s="609"/>
      <c r="AT21" s="609"/>
      <c r="AU21" s="609"/>
      <c r="AV21" s="609"/>
      <c r="AW21" s="609"/>
      <c r="AX21" s="609"/>
      <c r="AY21" s="610"/>
      <c r="AZ21" s="477" t="s">
        <v>
152</v>
      </c>
      <c r="BA21" s="478"/>
      <c r="BB21" s="478"/>
      <c r="BC21" s="478"/>
      <c r="BD21" s="478"/>
      <c r="BE21" s="478"/>
      <c r="BF21" s="478"/>
      <c r="BG21" s="478"/>
      <c r="BH21" s="478"/>
      <c r="BI21" s="478"/>
      <c r="BJ21" s="478"/>
      <c r="BK21" s="478"/>
      <c r="BL21" s="478"/>
      <c r="BM21" s="479"/>
      <c r="BN21" s="456">
        <v>
1158525096</v>
      </c>
      <c r="BO21" s="457"/>
      <c r="BP21" s="457"/>
      <c r="BQ21" s="457"/>
      <c r="BR21" s="457"/>
      <c r="BS21" s="457"/>
      <c r="BT21" s="457"/>
      <c r="BU21" s="458"/>
      <c r="BV21" s="456">
        <v>
1192502051</v>
      </c>
      <c r="BW21" s="457"/>
      <c r="BX21" s="457"/>
      <c r="BY21" s="457"/>
      <c r="BZ21" s="457"/>
      <c r="CA21" s="457"/>
      <c r="CB21" s="457"/>
      <c r="CC21" s="458"/>
      <c r="CD21" s="169"/>
      <c r="CE21" s="586"/>
      <c r="CF21" s="586"/>
      <c r="CG21" s="586"/>
      <c r="CH21" s="586"/>
      <c r="CI21" s="586"/>
      <c r="CJ21" s="586"/>
      <c r="CK21" s="586"/>
      <c r="CL21" s="586"/>
      <c r="CM21" s="586"/>
      <c r="CN21" s="586"/>
      <c r="CO21" s="586"/>
      <c r="CP21" s="586"/>
      <c r="CQ21" s="586"/>
      <c r="CR21" s="586"/>
      <c r="CS21" s="587"/>
      <c r="CT21" s="474"/>
      <c r="CU21" s="475"/>
      <c r="CV21" s="475"/>
      <c r="CW21" s="475"/>
      <c r="CX21" s="475"/>
      <c r="CY21" s="475"/>
      <c r="CZ21" s="475"/>
      <c r="DA21" s="476"/>
      <c r="DB21" s="474"/>
      <c r="DC21" s="475"/>
      <c r="DD21" s="475"/>
      <c r="DE21" s="475"/>
      <c r="DF21" s="475"/>
      <c r="DG21" s="475"/>
      <c r="DH21" s="475"/>
      <c r="DI21" s="476"/>
      <c r="DJ21" s="157"/>
      <c r="DK21" s="157"/>
      <c r="DL21" s="157"/>
      <c r="DM21" s="157"/>
      <c r="DN21" s="157"/>
      <c r="DO21" s="157"/>
    </row>
    <row r="22" spans="1:119" ht="18.75" customHeight="1">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65" t="s">
        <v>
153</v>
      </c>
      <c r="BA22" s="466"/>
      <c r="BB22" s="466"/>
      <c r="BC22" s="466"/>
      <c r="BD22" s="466"/>
      <c r="BE22" s="466"/>
      <c r="BF22" s="466"/>
      <c r="BG22" s="466"/>
      <c r="BH22" s="466"/>
      <c r="BI22" s="466"/>
      <c r="BJ22" s="466"/>
      <c r="BK22" s="466"/>
      <c r="BL22" s="466"/>
      <c r="BM22" s="467"/>
      <c r="BN22" s="468">
        <v>
47435657</v>
      </c>
      <c r="BO22" s="469"/>
      <c r="BP22" s="469"/>
      <c r="BQ22" s="469"/>
      <c r="BR22" s="469"/>
      <c r="BS22" s="469"/>
      <c r="BT22" s="469"/>
      <c r="BU22" s="470"/>
      <c r="BV22" s="468">
        <v>
43114307</v>
      </c>
      <c r="BW22" s="469"/>
      <c r="BX22" s="469"/>
      <c r="BY22" s="469"/>
      <c r="BZ22" s="469"/>
      <c r="CA22" s="469"/>
      <c r="CB22" s="469"/>
      <c r="CC22" s="470"/>
      <c r="CD22" s="169"/>
      <c r="CE22" s="586"/>
      <c r="CF22" s="586"/>
      <c r="CG22" s="586"/>
      <c r="CH22" s="586"/>
      <c r="CI22" s="586"/>
      <c r="CJ22" s="586"/>
      <c r="CK22" s="586"/>
      <c r="CL22" s="586"/>
      <c r="CM22" s="586"/>
      <c r="CN22" s="586"/>
      <c r="CO22" s="586"/>
      <c r="CP22" s="586"/>
      <c r="CQ22" s="586"/>
      <c r="CR22" s="586"/>
      <c r="CS22" s="587"/>
      <c r="CT22" s="474"/>
      <c r="CU22" s="475"/>
      <c r="CV22" s="475"/>
      <c r="CW22" s="475"/>
      <c r="CX22" s="475"/>
      <c r="CY22" s="475"/>
      <c r="CZ22" s="475"/>
      <c r="DA22" s="476"/>
      <c r="DB22" s="474"/>
      <c r="DC22" s="475"/>
      <c r="DD22" s="475"/>
      <c r="DE22" s="475"/>
      <c r="DF22" s="475"/>
      <c r="DG22" s="475"/>
      <c r="DH22" s="475"/>
      <c r="DI22" s="476"/>
      <c r="DJ22" s="157"/>
      <c r="DK22" s="157"/>
      <c r="DL22" s="157"/>
      <c r="DM22" s="157"/>
      <c r="DN22" s="157"/>
      <c r="DO22" s="157"/>
    </row>
    <row r="23" spans="1:119" ht="18.75" customHeight="1">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65" t="s">
        <v>
154</v>
      </c>
      <c r="BA23" s="466"/>
      <c r="BB23" s="466"/>
      <c r="BC23" s="466"/>
      <c r="BD23" s="466"/>
      <c r="BE23" s="466"/>
      <c r="BF23" s="466"/>
      <c r="BG23" s="466"/>
      <c r="BH23" s="466"/>
      <c r="BI23" s="466"/>
      <c r="BJ23" s="466"/>
      <c r="BK23" s="466"/>
      <c r="BL23" s="466"/>
      <c r="BM23" s="467"/>
      <c r="BN23" s="468">
        <v>
292510277</v>
      </c>
      <c r="BO23" s="469"/>
      <c r="BP23" s="469"/>
      <c r="BQ23" s="469"/>
      <c r="BR23" s="469"/>
      <c r="BS23" s="469"/>
      <c r="BT23" s="469"/>
      <c r="BU23" s="470"/>
      <c r="BV23" s="468">
        <v>
290599550</v>
      </c>
      <c r="BW23" s="469"/>
      <c r="BX23" s="469"/>
      <c r="BY23" s="469"/>
      <c r="BZ23" s="469"/>
      <c r="CA23" s="469"/>
      <c r="CB23" s="469"/>
      <c r="CC23" s="470"/>
      <c r="CD23" s="169"/>
      <c r="CE23" s="586"/>
      <c r="CF23" s="586"/>
      <c r="CG23" s="586"/>
      <c r="CH23" s="586"/>
      <c r="CI23" s="586"/>
      <c r="CJ23" s="586"/>
      <c r="CK23" s="586"/>
      <c r="CL23" s="586"/>
      <c r="CM23" s="586"/>
      <c r="CN23" s="586"/>
      <c r="CO23" s="586"/>
      <c r="CP23" s="586"/>
      <c r="CQ23" s="586"/>
      <c r="CR23" s="586"/>
      <c r="CS23" s="587"/>
      <c r="CT23" s="474"/>
      <c r="CU23" s="475"/>
      <c r="CV23" s="475"/>
      <c r="CW23" s="475"/>
      <c r="CX23" s="475"/>
      <c r="CY23" s="475"/>
      <c r="CZ23" s="475"/>
      <c r="DA23" s="476"/>
      <c r="DB23" s="474"/>
      <c r="DC23" s="475"/>
      <c r="DD23" s="475"/>
      <c r="DE23" s="475"/>
      <c r="DF23" s="475"/>
      <c r="DG23" s="475"/>
      <c r="DH23" s="475"/>
      <c r="DI23" s="476"/>
      <c r="DJ23" s="157"/>
      <c r="DK23" s="157"/>
      <c r="DL23" s="157"/>
      <c r="DM23" s="157"/>
      <c r="DN23" s="157"/>
      <c r="DO23" s="157"/>
    </row>
    <row r="24" spans="1:119" ht="18.75" customHeight="1" thickBot="1">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534" t="s">
        <v>
155</v>
      </c>
      <c r="BA24" s="535"/>
      <c r="BB24" s="535"/>
      <c r="BC24" s="535"/>
      <c r="BD24" s="535"/>
      <c r="BE24" s="535"/>
      <c r="BF24" s="535"/>
      <c r="BG24" s="535"/>
      <c r="BH24" s="535"/>
      <c r="BI24" s="535"/>
      <c r="BJ24" s="535"/>
      <c r="BK24" s="535"/>
      <c r="BL24" s="535"/>
      <c r="BM24" s="536"/>
      <c r="BN24" s="602" t="s">
        <v>
146</v>
      </c>
      <c r="BO24" s="603"/>
      <c r="BP24" s="603"/>
      <c r="BQ24" s="603"/>
      <c r="BR24" s="603"/>
      <c r="BS24" s="603"/>
      <c r="BT24" s="603"/>
      <c r="BU24" s="604"/>
      <c r="BV24" s="602" t="s">
        <v>
111</v>
      </c>
      <c r="BW24" s="603"/>
      <c r="BX24" s="603"/>
      <c r="BY24" s="603"/>
      <c r="BZ24" s="603"/>
      <c r="CA24" s="603"/>
      <c r="CB24" s="603"/>
      <c r="CC24" s="604"/>
      <c r="CD24" s="169"/>
      <c r="CE24" s="586"/>
      <c r="CF24" s="586"/>
      <c r="CG24" s="586"/>
      <c r="CH24" s="586"/>
      <c r="CI24" s="586"/>
      <c r="CJ24" s="586"/>
      <c r="CK24" s="586"/>
      <c r="CL24" s="586"/>
      <c r="CM24" s="586"/>
      <c r="CN24" s="586"/>
      <c r="CO24" s="586"/>
      <c r="CP24" s="586"/>
      <c r="CQ24" s="586"/>
      <c r="CR24" s="586"/>
      <c r="CS24" s="587"/>
      <c r="CT24" s="474"/>
      <c r="CU24" s="475"/>
      <c r="CV24" s="475"/>
      <c r="CW24" s="475"/>
      <c r="CX24" s="475"/>
      <c r="CY24" s="475"/>
      <c r="CZ24" s="475"/>
      <c r="DA24" s="476"/>
      <c r="DB24" s="474"/>
      <c r="DC24" s="475"/>
      <c r="DD24" s="475"/>
      <c r="DE24" s="475"/>
      <c r="DF24" s="475"/>
      <c r="DG24" s="475"/>
      <c r="DH24" s="475"/>
      <c r="DI24" s="476"/>
      <c r="DJ24" s="157"/>
      <c r="DK24" s="157"/>
      <c r="DL24" s="157"/>
      <c r="DM24" s="157"/>
      <c r="DN24" s="157"/>
      <c r="DO24" s="157"/>
    </row>
    <row r="25" spans="1:119" s="157" customFormat="1" ht="18.75" customHeight="1">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611" t="s">
        <v>
156</v>
      </c>
      <c r="BA25" s="612"/>
      <c r="BB25" s="612"/>
      <c r="BC25" s="613"/>
      <c r="BD25" s="477" t="s">
        <v>
37</v>
      </c>
      <c r="BE25" s="478"/>
      <c r="BF25" s="478"/>
      <c r="BG25" s="478"/>
      <c r="BH25" s="478"/>
      <c r="BI25" s="478"/>
      <c r="BJ25" s="478"/>
      <c r="BK25" s="478"/>
      <c r="BL25" s="478"/>
      <c r="BM25" s="479"/>
      <c r="BN25" s="456">
        <v>
842799686</v>
      </c>
      <c r="BO25" s="457"/>
      <c r="BP25" s="457"/>
      <c r="BQ25" s="457"/>
      <c r="BR25" s="457"/>
      <c r="BS25" s="457"/>
      <c r="BT25" s="457"/>
      <c r="BU25" s="458"/>
      <c r="BV25" s="456">
        <v>
716516457</v>
      </c>
      <c r="BW25" s="457"/>
      <c r="BX25" s="457"/>
      <c r="BY25" s="457"/>
      <c r="BZ25" s="457"/>
      <c r="CA25" s="457"/>
      <c r="CB25" s="457"/>
      <c r="CC25" s="458"/>
      <c r="CD25" s="169"/>
      <c r="CE25" s="586"/>
      <c r="CF25" s="586"/>
      <c r="CG25" s="586"/>
      <c r="CH25" s="586"/>
      <c r="CI25" s="586"/>
      <c r="CJ25" s="586"/>
      <c r="CK25" s="586"/>
      <c r="CL25" s="586"/>
      <c r="CM25" s="586"/>
      <c r="CN25" s="586"/>
      <c r="CO25" s="586"/>
      <c r="CP25" s="586"/>
      <c r="CQ25" s="586"/>
      <c r="CR25" s="586"/>
      <c r="CS25" s="587"/>
      <c r="CT25" s="474"/>
      <c r="CU25" s="475"/>
      <c r="CV25" s="475"/>
      <c r="CW25" s="475"/>
      <c r="CX25" s="475"/>
      <c r="CY25" s="475"/>
      <c r="CZ25" s="475"/>
      <c r="DA25" s="476"/>
      <c r="DB25" s="474"/>
      <c r="DC25" s="475"/>
      <c r="DD25" s="475"/>
      <c r="DE25" s="475"/>
      <c r="DF25" s="475"/>
      <c r="DG25" s="475"/>
      <c r="DH25" s="475"/>
      <c r="DI25" s="476"/>
    </row>
    <row r="26" spans="1:119" s="157" customFormat="1" ht="18.75" customHeight="1">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614"/>
      <c r="BA26" s="615"/>
      <c r="BB26" s="615"/>
      <c r="BC26" s="616"/>
      <c r="BD26" s="465" t="s">
        <v>
157</v>
      </c>
      <c r="BE26" s="466"/>
      <c r="BF26" s="466"/>
      <c r="BG26" s="466"/>
      <c r="BH26" s="466"/>
      <c r="BI26" s="466"/>
      <c r="BJ26" s="466"/>
      <c r="BK26" s="466"/>
      <c r="BL26" s="466"/>
      <c r="BM26" s="467"/>
      <c r="BN26" s="468" t="s">
        <v>
111</v>
      </c>
      <c r="BO26" s="469"/>
      <c r="BP26" s="469"/>
      <c r="BQ26" s="469"/>
      <c r="BR26" s="469"/>
      <c r="BS26" s="469"/>
      <c r="BT26" s="469"/>
      <c r="BU26" s="470"/>
      <c r="BV26" s="468" t="s">
        <v>
158</v>
      </c>
      <c r="BW26" s="469"/>
      <c r="BX26" s="469"/>
      <c r="BY26" s="469"/>
      <c r="BZ26" s="469"/>
      <c r="CA26" s="469"/>
      <c r="CB26" s="469"/>
      <c r="CC26" s="470"/>
      <c r="CD26" s="169"/>
      <c r="CE26" s="586"/>
      <c r="CF26" s="586"/>
      <c r="CG26" s="586"/>
      <c r="CH26" s="586"/>
      <c r="CI26" s="586"/>
      <c r="CJ26" s="586"/>
      <c r="CK26" s="586"/>
      <c r="CL26" s="586"/>
      <c r="CM26" s="586"/>
      <c r="CN26" s="586"/>
      <c r="CO26" s="586"/>
      <c r="CP26" s="586"/>
      <c r="CQ26" s="586"/>
      <c r="CR26" s="586"/>
      <c r="CS26" s="587"/>
      <c r="CT26" s="474"/>
      <c r="CU26" s="475"/>
      <c r="CV26" s="475"/>
      <c r="CW26" s="475"/>
      <c r="CX26" s="475"/>
      <c r="CY26" s="475"/>
      <c r="CZ26" s="475"/>
      <c r="DA26" s="476"/>
      <c r="DB26" s="474"/>
      <c r="DC26" s="475"/>
      <c r="DD26" s="475"/>
      <c r="DE26" s="475"/>
      <c r="DF26" s="475"/>
      <c r="DG26" s="475"/>
      <c r="DH26" s="475"/>
      <c r="DI26" s="476"/>
    </row>
    <row r="27" spans="1:119" ht="18.75" customHeight="1" thickBot="1">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617"/>
      <c r="BA27" s="618"/>
      <c r="BB27" s="618"/>
      <c r="BC27" s="619"/>
      <c r="BD27" s="568" t="s">
        <v>
39</v>
      </c>
      <c r="BE27" s="569"/>
      <c r="BF27" s="569"/>
      <c r="BG27" s="569"/>
      <c r="BH27" s="569"/>
      <c r="BI27" s="569"/>
      <c r="BJ27" s="569"/>
      <c r="BK27" s="569"/>
      <c r="BL27" s="569"/>
      <c r="BM27" s="570"/>
      <c r="BN27" s="602">
        <v>
1656654719</v>
      </c>
      <c r="BO27" s="603"/>
      <c r="BP27" s="603"/>
      <c r="BQ27" s="603"/>
      <c r="BR27" s="603"/>
      <c r="BS27" s="603"/>
      <c r="BT27" s="603"/>
      <c r="BU27" s="604"/>
      <c r="BV27" s="602">
        <v>
2012006865</v>
      </c>
      <c r="BW27" s="603"/>
      <c r="BX27" s="603"/>
      <c r="BY27" s="603"/>
      <c r="BZ27" s="603"/>
      <c r="CA27" s="603"/>
      <c r="CB27" s="603"/>
      <c r="CC27" s="604"/>
      <c r="CD27" s="189"/>
      <c r="CE27" s="620"/>
      <c r="CF27" s="620"/>
      <c r="CG27" s="620"/>
      <c r="CH27" s="620"/>
      <c r="CI27" s="620"/>
      <c r="CJ27" s="620"/>
      <c r="CK27" s="620"/>
      <c r="CL27" s="620"/>
      <c r="CM27" s="620"/>
      <c r="CN27" s="620"/>
      <c r="CO27" s="620"/>
      <c r="CP27" s="620"/>
      <c r="CQ27" s="620"/>
      <c r="CR27" s="620"/>
      <c r="CS27" s="621"/>
      <c r="CT27" s="577"/>
      <c r="CU27" s="578"/>
      <c r="CV27" s="578"/>
      <c r="CW27" s="578"/>
      <c r="CX27" s="578"/>
      <c r="CY27" s="578"/>
      <c r="CZ27" s="578"/>
      <c r="DA27" s="579"/>
      <c r="DB27" s="577"/>
      <c r="DC27" s="578"/>
      <c r="DD27" s="578"/>
      <c r="DE27" s="578"/>
      <c r="DF27" s="578"/>
      <c r="DG27" s="578"/>
      <c r="DH27" s="578"/>
      <c r="DI27" s="579"/>
      <c r="DJ27" s="157"/>
      <c r="DK27" s="157"/>
      <c r="DL27" s="157"/>
      <c r="DM27" s="157"/>
      <c r="DN27" s="157"/>
      <c r="DO27" s="157"/>
    </row>
    <row r="28" spans="1:119" ht="13.5" customHeight="1">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c r="A29" s="158"/>
      <c r="B29" s="198"/>
      <c r="C29" s="199" t="s">
        <v>
159</v>
      </c>
      <c r="D29" s="199"/>
      <c r="E29" s="191"/>
      <c r="F29" s="191"/>
      <c r="G29" s="191"/>
      <c r="H29" s="191"/>
      <c r="I29" s="191"/>
      <c r="J29" s="191"/>
      <c r="K29" s="191"/>
      <c r="L29" s="191"/>
      <c r="M29" s="191"/>
      <c r="N29" s="191"/>
      <c r="O29" s="191"/>
      <c r="P29" s="191"/>
      <c r="Q29" s="191"/>
      <c r="R29" s="191"/>
      <c r="S29" s="191"/>
      <c r="T29" s="191"/>
      <c r="U29" s="191" t="s">
        <v>
160</v>
      </c>
      <c r="V29" s="191"/>
      <c r="W29" s="191"/>
      <c r="X29" s="191"/>
      <c r="Y29" s="191"/>
      <c r="Z29" s="191"/>
      <c r="AA29" s="191"/>
      <c r="AB29" s="191"/>
      <c r="AC29" s="191"/>
      <c r="AD29" s="191"/>
      <c r="AE29" s="191"/>
      <c r="AF29" s="191"/>
      <c r="AG29" s="191"/>
      <c r="AH29" s="191"/>
      <c r="AI29" s="191"/>
      <c r="AJ29" s="191"/>
      <c r="AK29" s="191"/>
      <c r="AL29" s="191"/>
      <c r="AM29" s="181" t="s">
        <v>
161</v>
      </c>
      <c r="AN29" s="191"/>
      <c r="AO29" s="191"/>
      <c r="AP29" s="191"/>
      <c r="AQ29" s="191"/>
      <c r="AR29" s="181"/>
      <c r="AS29" s="181"/>
      <c r="AT29" s="181"/>
      <c r="AU29" s="181"/>
      <c r="AV29" s="181"/>
      <c r="AW29" s="181"/>
      <c r="AX29" s="181"/>
      <c r="AY29" s="181"/>
      <c r="AZ29" s="181"/>
      <c r="BA29" s="181"/>
      <c r="BB29" s="191"/>
      <c r="BC29" s="181"/>
      <c r="BD29" s="181"/>
      <c r="BE29" s="181" t="s">
        <v>
162</v>
      </c>
      <c r="BF29" s="191"/>
      <c r="BG29" s="191"/>
      <c r="BH29" s="191"/>
      <c r="BI29" s="191"/>
      <c r="BJ29" s="181"/>
      <c r="BK29" s="181"/>
      <c r="BL29" s="181"/>
      <c r="BM29" s="181"/>
      <c r="BN29" s="181"/>
      <c r="BO29" s="181"/>
      <c r="BP29" s="181"/>
      <c r="BQ29" s="181"/>
      <c r="BR29" s="191"/>
      <c r="BS29" s="191"/>
      <c r="BT29" s="191"/>
      <c r="BU29" s="191"/>
      <c r="BV29" s="191"/>
      <c r="BW29" s="191" t="s">
        <v>
163</v>
      </c>
      <c r="BX29" s="191"/>
      <c r="BY29" s="191"/>
      <c r="BZ29" s="191"/>
      <c r="CA29" s="191"/>
      <c r="CB29" s="181"/>
      <c r="CC29" s="181"/>
      <c r="CD29" s="181"/>
      <c r="CE29" s="181"/>
      <c r="CF29" s="181"/>
      <c r="CG29" s="181"/>
      <c r="CH29" s="181"/>
      <c r="CI29" s="181"/>
      <c r="CJ29" s="181"/>
      <c r="CK29" s="181"/>
      <c r="CL29" s="181"/>
      <c r="CM29" s="181"/>
      <c r="CN29" s="181"/>
      <c r="CO29" s="181" t="s">
        <v>
164</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c r="A30" s="158"/>
      <c r="B30" s="198"/>
      <c r="C30" s="625" t="s">
        <v>
165</v>
      </c>
      <c r="D30" s="625"/>
      <c r="E30" s="497" t="s">
        <v>
166</v>
      </c>
      <c r="F30" s="497"/>
      <c r="G30" s="497"/>
      <c r="H30" s="497"/>
      <c r="I30" s="497"/>
      <c r="J30" s="497"/>
      <c r="K30" s="497"/>
      <c r="L30" s="497"/>
      <c r="M30" s="497"/>
      <c r="N30" s="497"/>
      <c r="O30" s="497"/>
      <c r="P30" s="497"/>
      <c r="Q30" s="497"/>
      <c r="R30" s="497"/>
      <c r="S30" s="497"/>
      <c r="T30" s="175"/>
      <c r="U30" s="625" t="s">
        <v>
167</v>
      </c>
      <c r="V30" s="625"/>
      <c r="W30" s="497" t="s">
        <v>
168</v>
      </c>
      <c r="X30" s="497"/>
      <c r="Y30" s="497"/>
      <c r="Z30" s="497"/>
      <c r="AA30" s="497"/>
      <c r="AB30" s="497"/>
      <c r="AC30" s="497"/>
      <c r="AD30" s="497"/>
      <c r="AE30" s="497"/>
      <c r="AF30" s="497"/>
      <c r="AG30" s="497"/>
      <c r="AH30" s="497"/>
      <c r="AI30" s="497"/>
      <c r="AJ30" s="497"/>
      <c r="AK30" s="497"/>
      <c r="AL30" s="175"/>
      <c r="AM30" s="625" t="s">
        <v>
165</v>
      </c>
      <c r="AN30" s="625"/>
      <c r="AO30" s="497" t="s">
        <v>
166</v>
      </c>
      <c r="AP30" s="497"/>
      <c r="AQ30" s="497"/>
      <c r="AR30" s="497"/>
      <c r="AS30" s="497"/>
      <c r="AT30" s="497"/>
      <c r="AU30" s="497"/>
      <c r="AV30" s="497"/>
      <c r="AW30" s="497"/>
      <c r="AX30" s="497"/>
      <c r="AY30" s="497"/>
      <c r="AZ30" s="497"/>
      <c r="BA30" s="497"/>
      <c r="BB30" s="497"/>
      <c r="BC30" s="497"/>
      <c r="BD30" s="200"/>
      <c r="BE30" s="625" t="s">
        <v>
169</v>
      </c>
      <c r="BF30" s="625"/>
      <c r="BG30" s="497" t="s">
        <v>
170</v>
      </c>
      <c r="BH30" s="497"/>
      <c r="BI30" s="497"/>
      <c r="BJ30" s="497"/>
      <c r="BK30" s="497"/>
      <c r="BL30" s="497"/>
      <c r="BM30" s="497"/>
      <c r="BN30" s="497"/>
      <c r="BO30" s="497"/>
      <c r="BP30" s="497"/>
      <c r="BQ30" s="497"/>
      <c r="BR30" s="497"/>
      <c r="BS30" s="497"/>
      <c r="BT30" s="497"/>
      <c r="BU30" s="497"/>
      <c r="BV30" s="201"/>
      <c r="BW30" s="625" t="s">
        <v>
171</v>
      </c>
      <c r="BX30" s="625"/>
      <c r="BY30" s="497" t="s">
        <v>
172</v>
      </c>
      <c r="BZ30" s="497"/>
      <c r="CA30" s="497"/>
      <c r="CB30" s="497"/>
      <c r="CC30" s="497"/>
      <c r="CD30" s="497"/>
      <c r="CE30" s="497"/>
      <c r="CF30" s="497"/>
      <c r="CG30" s="497"/>
      <c r="CH30" s="497"/>
      <c r="CI30" s="497"/>
      <c r="CJ30" s="497"/>
      <c r="CK30" s="497"/>
      <c r="CL30" s="497"/>
      <c r="CM30" s="497"/>
      <c r="CN30" s="175"/>
      <c r="CO30" s="625" t="s">
        <v>
173</v>
      </c>
      <c r="CP30" s="625"/>
      <c r="CQ30" s="497" t="s">
        <v>
174</v>
      </c>
      <c r="CR30" s="497"/>
      <c r="CS30" s="497"/>
      <c r="CT30" s="497"/>
      <c r="CU30" s="497"/>
      <c r="CV30" s="497"/>
      <c r="CW30" s="497"/>
      <c r="CX30" s="497"/>
      <c r="CY30" s="497"/>
      <c r="CZ30" s="497"/>
      <c r="DA30" s="497"/>
      <c r="DB30" s="497"/>
      <c r="DC30" s="497"/>
      <c r="DD30" s="497"/>
      <c r="DE30" s="497"/>
      <c r="DF30" s="175"/>
      <c r="DG30" s="622" t="s">
        <v>
175</v>
      </c>
      <c r="DH30" s="622"/>
      <c r="DI30" s="202"/>
      <c r="DJ30" s="157"/>
      <c r="DK30" s="157"/>
      <c r="DL30" s="157"/>
      <c r="DM30" s="157"/>
      <c r="DN30" s="157"/>
      <c r="DO30" s="157"/>
    </row>
    <row r="31" spans="1:119" ht="32.25" customHeight="1">
      <c r="A31" s="158"/>
      <c r="B31" s="198"/>
      <c r="C31" s="623">
        <f>
IF(E31="","",1)</f>
        <v>
1</v>
      </c>
      <c r="D31" s="623"/>
      <c r="E31" s="624" t="str">
        <f>
IF('各会計、関係団体の財政状況及び健全化判断比率'!B7="","",'各会計、関係団体の財政状況及び健全化判断比率'!B7)</f>
        <v>
一般会計</v>
      </c>
      <c r="F31" s="624"/>
      <c r="G31" s="624"/>
      <c r="H31" s="624"/>
      <c r="I31" s="624"/>
      <c r="J31" s="624"/>
      <c r="K31" s="624"/>
      <c r="L31" s="624"/>
      <c r="M31" s="624"/>
      <c r="N31" s="624"/>
      <c r="O31" s="624"/>
      <c r="P31" s="624"/>
      <c r="Q31" s="624"/>
      <c r="R31" s="624"/>
      <c r="S31" s="624"/>
      <c r="T31" s="199"/>
      <c r="U31" s="623">
        <f>
IF(W31="","",MAX(C31:D40)+1)</f>
        <v>
11</v>
      </c>
      <c r="V31" s="623"/>
      <c r="W31" s="624" t="str">
        <f>
IF('各会計、関係団体の財政状況及び健全化判断比率'!B28="","",'各会計、関係団体の財政状況及び健全化判断比率'!B28)</f>
        <v>
国民健康保険事業会計</v>
      </c>
      <c r="X31" s="624"/>
      <c r="Y31" s="624"/>
      <c r="Z31" s="624"/>
      <c r="AA31" s="624"/>
      <c r="AB31" s="624"/>
      <c r="AC31" s="624"/>
      <c r="AD31" s="624"/>
      <c r="AE31" s="624"/>
      <c r="AF31" s="624"/>
      <c r="AG31" s="624"/>
      <c r="AH31" s="624"/>
      <c r="AI31" s="624"/>
      <c r="AJ31" s="624"/>
      <c r="AK31" s="624"/>
      <c r="AL31" s="199"/>
      <c r="AM31" s="623">
        <f>
IF(AO31="","",MAX(C31:D40,U31:V40)+1)</f>
        <v>
12</v>
      </c>
      <c r="AN31" s="623"/>
      <c r="AO31" s="624" t="str">
        <f>
IF('各会計、関係団体の財政状況及び健全化判断比率'!B29="","",'各会計、関係団体の財政状況及び健全化判断比率'!B29)</f>
        <v>
病院会計</v>
      </c>
      <c r="AP31" s="624"/>
      <c r="AQ31" s="624"/>
      <c r="AR31" s="624"/>
      <c r="AS31" s="624"/>
      <c r="AT31" s="624"/>
      <c r="AU31" s="624"/>
      <c r="AV31" s="624"/>
      <c r="AW31" s="624"/>
      <c r="AX31" s="624"/>
      <c r="AY31" s="624"/>
      <c r="AZ31" s="624"/>
      <c r="BA31" s="624"/>
      <c r="BB31" s="624"/>
      <c r="BC31" s="624"/>
      <c r="BD31" s="199"/>
      <c r="BE31" s="623">
        <f>
IF(BG31="","",MAX(C31:D40,U31:V40,AM31:AN40)+1)</f>
        <v>
22</v>
      </c>
      <c r="BF31" s="623"/>
      <c r="BG31" s="624" t="str">
        <f>
IF('各会計、関係団体の財政状況及び健全化判断比率'!B40="","",'各会計、関係団体の財政状況及び健全化判断比率'!B40)</f>
        <v>
と場会計</v>
      </c>
      <c r="BH31" s="624"/>
      <c r="BI31" s="624"/>
      <c r="BJ31" s="624"/>
      <c r="BK31" s="624"/>
      <c r="BL31" s="624"/>
      <c r="BM31" s="624"/>
      <c r="BN31" s="624"/>
      <c r="BO31" s="624"/>
      <c r="BP31" s="624"/>
      <c r="BQ31" s="624"/>
      <c r="BR31" s="624"/>
      <c r="BS31" s="624"/>
      <c r="BT31" s="624"/>
      <c r="BU31" s="624"/>
      <c r="BV31" s="199"/>
      <c r="BW31" s="623" t="str">
        <f>
IF(BY31="","",MAX(C31:D40,U31:V40,AM31:AN40,BE31:BF40)+1)</f>
        <v/>
      </c>
      <c r="BX31" s="623"/>
      <c r="BY31" s="624" t="str">
        <f>
IF('各会計、関係団体の財政状況及び健全化判断比率'!B68="","",'各会計、関係団体の財政状況及び健全化判断比率'!B68)</f>
        <v/>
      </c>
      <c r="BZ31" s="624"/>
      <c r="CA31" s="624"/>
      <c r="CB31" s="624"/>
      <c r="CC31" s="624"/>
      <c r="CD31" s="624"/>
      <c r="CE31" s="624"/>
      <c r="CF31" s="624"/>
      <c r="CG31" s="624"/>
      <c r="CH31" s="624"/>
      <c r="CI31" s="624"/>
      <c r="CJ31" s="624"/>
      <c r="CK31" s="624"/>
      <c r="CL31" s="624"/>
      <c r="CM31" s="624"/>
      <c r="CN31" s="199"/>
      <c r="CO31" s="623">
        <f>
IF(CQ31="","",MAX(C31:D40,U31:V40,AM31:AN40,BE31:BF40,BW31:BX40)+1)</f>
        <v>
23</v>
      </c>
      <c r="CP31" s="623"/>
      <c r="CQ31" s="624" t="str">
        <f>
IF('各会計、関係団体の財政状況及び健全化判断比率'!BS7="","",'各会計、関係団体の財政状況及び健全化判断比率'!BS7)</f>
        <v>
東京都人権啓発センター</v>
      </c>
      <c r="CR31" s="624"/>
      <c r="CS31" s="624"/>
      <c r="CT31" s="624"/>
      <c r="CU31" s="624"/>
      <c r="CV31" s="624"/>
      <c r="CW31" s="624"/>
      <c r="CX31" s="624"/>
      <c r="CY31" s="624"/>
      <c r="CZ31" s="624"/>
      <c r="DA31" s="624"/>
      <c r="DB31" s="624"/>
      <c r="DC31" s="624"/>
      <c r="DD31" s="624"/>
      <c r="DE31" s="624"/>
      <c r="DF31" s="191"/>
      <c r="DG31" s="626" t="str">
        <f>
IF('各会計、関係団体の財政状況及び健全化判断比率'!BR7="","",'各会計、関係団体の財政状況及び健全化判断比率'!BR7)</f>
        <v/>
      </c>
      <c r="DH31" s="626"/>
      <c r="DI31" s="202"/>
      <c r="DJ31" s="157"/>
      <c r="DK31" s="157"/>
      <c r="DL31" s="157"/>
      <c r="DM31" s="157"/>
      <c r="DN31" s="157"/>
      <c r="DO31" s="157"/>
    </row>
    <row r="32" spans="1:119" ht="32.25" customHeight="1">
      <c r="A32" s="158"/>
      <c r="B32" s="198"/>
      <c r="C32" s="623">
        <f>
IF(E32="","",C31+1)</f>
        <v>
2</v>
      </c>
      <c r="D32" s="623"/>
      <c r="E32" s="624" t="str">
        <f>
IF('各会計、関係団体の財政状況及び健全化判断比率'!B8="","",'各会計、関係団体の財政状況及び健全化判断比率'!B8)</f>
        <v>
特別区財政調整会計</v>
      </c>
      <c r="F32" s="624"/>
      <c r="G32" s="624"/>
      <c r="H32" s="624"/>
      <c r="I32" s="624"/>
      <c r="J32" s="624"/>
      <c r="K32" s="624"/>
      <c r="L32" s="624"/>
      <c r="M32" s="624"/>
      <c r="N32" s="624"/>
      <c r="O32" s="624"/>
      <c r="P32" s="624"/>
      <c r="Q32" s="624"/>
      <c r="R32" s="624"/>
      <c r="S32" s="624"/>
      <c r="T32" s="199"/>
      <c r="U32" s="623" t="str">
        <f t="shared" ref="U32:U40" si="0">
IF(W32="","",U31+1)</f>
        <v/>
      </c>
      <c r="V32" s="623"/>
      <c r="W32" s="624"/>
      <c r="X32" s="624"/>
      <c r="Y32" s="624"/>
      <c r="Z32" s="624"/>
      <c r="AA32" s="624"/>
      <c r="AB32" s="624"/>
      <c r="AC32" s="624"/>
      <c r="AD32" s="624"/>
      <c r="AE32" s="624"/>
      <c r="AF32" s="624"/>
      <c r="AG32" s="624"/>
      <c r="AH32" s="624"/>
      <c r="AI32" s="624"/>
      <c r="AJ32" s="624"/>
      <c r="AK32" s="624"/>
      <c r="AL32" s="199"/>
      <c r="AM32" s="623">
        <f t="shared" ref="AM32:AM40" si="1">
IF(AO32="","",AM31+1)</f>
        <v>
13</v>
      </c>
      <c r="AN32" s="623"/>
      <c r="AO32" s="624" t="str">
        <f>
IF('各会計、関係団体の財政状況及び健全化判断比率'!B30="","",'各会計、関係団体の財政状況及び健全化判断比率'!B30)</f>
        <v>
中央卸売市場会計</v>
      </c>
      <c r="AP32" s="624"/>
      <c r="AQ32" s="624"/>
      <c r="AR32" s="624"/>
      <c r="AS32" s="624"/>
      <c r="AT32" s="624"/>
      <c r="AU32" s="624"/>
      <c r="AV32" s="624"/>
      <c r="AW32" s="624"/>
      <c r="AX32" s="624"/>
      <c r="AY32" s="624"/>
      <c r="AZ32" s="624"/>
      <c r="BA32" s="624"/>
      <c r="BB32" s="624"/>
      <c r="BC32" s="624"/>
      <c r="BD32" s="199"/>
      <c r="BE32" s="623" t="str">
        <f t="shared" ref="BE32:BE40" si="2">
IF(BG32="","",BE31+1)</f>
        <v/>
      </c>
      <c r="BF32" s="623"/>
      <c r="BG32" s="624"/>
      <c r="BH32" s="624"/>
      <c r="BI32" s="624"/>
      <c r="BJ32" s="624"/>
      <c r="BK32" s="624"/>
      <c r="BL32" s="624"/>
      <c r="BM32" s="624"/>
      <c r="BN32" s="624"/>
      <c r="BO32" s="624"/>
      <c r="BP32" s="624"/>
      <c r="BQ32" s="624"/>
      <c r="BR32" s="624"/>
      <c r="BS32" s="624"/>
      <c r="BT32" s="624"/>
      <c r="BU32" s="624"/>
      <c r="BV32" s="199"/>
      <c r="BW32" s="623" t="str">
        <f t="shared" ref="BW32:BW40" si="3">
IF(BY32="","",BW31+1)</f>
        <v/>
      </c>
      <c r="BX32" s="623"/>
      <c r="BY32" s="624" t="str">
        <f>
IF('各会計、関係団体の財政状況及び健全化判断比率'!B69="","",'各会計、関係団体の財政状況及び健全化判断比率'!B69)</f>
        <v/>
      </c>
      <c r="BZ32" s="624"/>
      <c r="CA32" s="624"/>
      <c r="CB32" s="624"/>
      <c r="CC32" s="624"/>
      <c r="CD32" s="624"/>
      <c r="CE32" s="624"/>
      <c r="CF32" s="624"/>
      <c r="CG32" s="624"/>
      <c r="CH32" s="624"/>
      <c r="CI32" s="624"/>
      <c r="CJ32" s="624"/>
      <c r="CK32" s="624"/>
      <c r="CL32" s="624"/>
      <c r="CM32" s="624"/>
      <c r="CN32" s="199"/>
      <c r="CO32" s="623">
        <f t="shared" ref="CO32:CO40" si="4">
IF(CQ32="","",CO31+1)</f>
        <v>
24</v>
      </c>
      <c r="CP32" s="623"/>
      <c r="CQ32" s="624" t="str">
        <f>
IF('各会計、関係団体の財政状況及び健全化判断比率'!BS8="","",'各会計、関係団体の財政状況及び健全化判断比率'!BS8)</f>
        <v>
東京都島しょ振興公社</v>
      </c>
      <c r="CR32" s="624"/>
      <c r="CS32" s="624"/>
      <c r="CT32" s="624"/>
      <c r="CU32" s="624"/>
      <c r="CV32" s="624"/>
      <c r="CW32" s="624"/>
      <c r="CX32" s="624"/>
      <c r="CY32" s="624"/>
      <c r="CZ32" s="624"/>
      <c r="DA32" s="624"/>
      <c r="DB32" s="624"/>
      <c r="DC32" s="624"/>
      <c r="DD32" s="624"/>
      <c r="DE32" s="624"/>
      <c r="DF32" s="191"/>
      <c r="DG32" s="626" t="str">
        <f>
IF('各会計、関係団体の財政状況及び健全化判断比率'!BR8="","",'各会計、関係団体の財政状況及び健全化判断比率'!BR8)</f>
        <v/>
      </c>
      <c r="DH32" s="626"/>
      <c r="DI32" s="202"/>
      <c r="DJ32" s="157"/>
      <c r="DK32" s="157"/>
      <c r="DL32" s="157"/>
      <c r="DM32" s="157"/>
      <c r="DN32" s="157"/>
      <c r="DO32" s="157"/>
    </row>
    <row r="33" spans="1:119" ht="32.25" customHeight="1">
      <c r="A33" s="158"/>
      <c r="B33" s="198"/>
      <c r="C33" s="623">
        <f>
IF(E33="","",C32+1)</f>
        <v>
3</v>
      </c>
      <c r="D33" s="623"/>
      <c r="E33" s="624" t="str">
        <f>
IF('各会計、関係団体の財政状況及び健全化判断比率'!B9="","",'各会計、関係団体の財政状況及び健全化判断比率'!B9)</f>
        <v>
地方消費税清算会計</v>
      </c>
      <c r="F33" s="624"/>
      <c r="G33" s="624"/>
      <c r="H33" s="624"/>
      <c r="I33" s="624"/>
      <c r="J33" s="624"/>
      <c r="K33" s="624"/>
      <c r="L33" s="624"/>
      <c r="M33" s="624"/>
      <c r="N33" s="624"/>
      <c r="O33" s="624"/>
      <c r="P33" s="624"/>
      <c r="Q33" s="624"/>
      <c r="R33" s="624"/>
      <c r="S33" s="624"/>
      <c r="T33" s="199"/>
      <c r="U33" s="623" t="str">
        <f t="shared" si="0"/>
        <v/>
      </c>
      <c r="V33" s="623"/>
      <c r="W33" s="624"/>
      <c r="X33" s="624"/>
      <c r="Y33" s="624"/>
      <c r="Z33" s="624"/>
      <c r="AA33" s="624"/>
      <c r="AB33" s="624"/>
      <c r="AC33" s="624"/>
      <c r="AD33" s="624"/>
      <c r="AE33" s="624"/>
      <c r="AF33" s="624"/>
      <c r="AG33" s="624"/>
      <c r="AH33" s="624"/>
      <c r="AI33" s="624"/>
      <c r="AJ33" s="624"/>
      <c r="AK33" s="624"/>
      <c r="AL33" s="199"/>
      <c r="AM33" s="623">
        <f t="shared" si="1"/>
        <v>
14</v>
      </c>
      <c r="AN33" s="623"/>
      <c r="AO33" s="624" t="str">
        <f>
IF('各会計、関係団体の財政状況及び健全化判断比率'!B31="","",'各会計、関係団体の財政状況及び健全化判断比率'!B31)</f>
        <v>
港湾事業会計</v>
      </c>
      <c r="AP33" s="624"/>
      <c r="AQ33" s="624"/>
      <c r="AR33" s="624"/>
      <c r="AS33" s="624"/>
      <c r="AT33" s="624"/>
      <c r="AU33" s="624"/>
      <c r="AV33" s="624"/>
      <c r="AW33" s="624"/>
      <c r="AX33" s="624"/>
      <c r="AY33" s="624"/>
      <c r="AZ33" s="624"/>
      <c r="BA33" s="624"/>
      <c r="BB33" s="624"/>
      <c r="BC33" s="624"/>
      <c r="BD33" s="199"/>
      <c r="BE33" s="623" t="str">
        <f t="shared" si="2"/>
        <v/>
      </c>
      <c r="BF33" s="623"/>
      <c r="BG33" s="624"/>
      <c r="BH33" s="624"/>
      <c r="BI33" s="624"/>
      <c r="BJ33" s="624"/>
      <c r="BK33" s="624"/>
      <c r="BL33" s="624"/>
      <c r="BM33" s="624"/>
      <c r="BN33" s="624"/>
      <c r="BO33" s="624"/>
      <c r="BP33" s="624"/>
      <c r="BQ33" s="624"/>
      <c r="BR33" s="624"/>
      <c r="BS33" s="624"/>
      <c r="BT33" s="624"/>
      <c r="BU33" s="624"/>
      <c r="BV33" s="199"/>
      <c r="BW33" s="623" t="str">
        <f t="shared" si="3"/>
        <v/>
      </c>
      <c r="BX33" s="623"/>
      <c r="BY33" s="624" t="str">
        <f>
IF('各会計、関係団体の財政状況及び健全化判断比率'!B70="","",'各会計、関係団体の財政状況及び健全化判断比率'!B70)</f>
        <v/>
      </c>
      <c r="BZ33" s="624"/>
      <c r="CA33" s="624"/>
      <c r="CB33" s="624"/>
      <c r="CC33" s="624"/>
      <c r="CD33" s="624"/>
      <c r="CE33" s="624"/>
      <c r="CF33" s="624"/>
      <c r="CG33" s="624"/>
      <c r="CH33" s="624"/>
      <c r="CI33" s="624"/>
      <c r="CJ33" s="624"/>
      <c r="CK33" s="624"/>
      <c r="CL33" s="624"/>
      <c r="CM33" s="624"/>
      <c r="CN33" s="199"/>
      <c r="CO33" s="623">
        <f t="shared" si="4"/>
        <v>
25</v>
      </c>
      <c r="CP33" s="623"/>
      <c r="CQ33" s="624" t="str">
        <f>
IF('各会計、関係団体の財政状況及び健全化判断比率'!BS9="","",'各会計、関係団体の財政状況及び健全化判断比率'!BS9)</f>
        <v>
東京都人材支援事業団</v>
      </c>
      <c r="CR33" s="624"/>
      <c r="CS33" s="624"/>
      <c r="CT33" s="624"/>
      <c r="CU33" s="624"/>
      <c r="CV33" s="624"/>
      <c r="CW33" s="624"/>
      <c r="CX33" s="624"/>
      <c r="CY33" s="624"/>
      <c r="CZ33" s="624"/>
      <c r="DA33" s="624"/>
      <c r="DB33" s="624"/>
      <c r="DC33" s="624"/>
      <c r="DD33" s="624"/>
      <c r="DE33" s="624"/>
      <c r="DF33" s="191"/>
      <c r="DG33" s="626" t="str">
        <f>
IF('各会計、関係団体の財政状況及び健全化判断比率'!BR9="","",'各会計、関係団体の財政状況及び健全化判断比率'!BR9)</f>
        <v/>
      </c>
      <c r="DH33" s="626"/>
      <c r="DI33" s="202"/>
      <c r="DJ33" s="157"/>
      <c r="DK33" s="157"/>
      <c r="DL33" s="157"/>
      <c r="DM33" s="157"/>
      <c r="DN33" s="157"/>
      <c r="DO33" s="157"/>
    </row>
    <row r="34" spans="1:119" ht="32.25" customHeight="1">
      <c r="A34" s="158"/>
      <c r="B34" s="198"/>
      <c r="C34" s="623">
        <f>
IF(E34="","",C33+1)</f>
        <v>
4</v>
      </c>
      <c r="D34" s="623"/>
      <c r="E34" s="624" t="str">
        <f>
IF('各会計、関係団体の財政状況及び健全化判断比率'!B10="","",'各会計、関係団体の財政状況及び健全化判断比率'!B10)</f>
        <v>
小笠原諸島生活再建資金会計</v>
      </c>
      <c r="F34" s="624"/>
      <c r="G34" s="624"/>
      <c r="H34" s="624"/>
      <c r="I34" s="624"/>
      <c r="J34" s="624"/>
      <c r="K34" s="624"/>
      <c r="L34" s="624"/>
      <c r="M34" s="624"/>
      <c r="N34" s="624"/>
      <c r="O34" s="624"/>
      <c r="P34" s="624"/>
      <c r="Q34" s="624"/>
      <c r="R34" s="624"/>
      <c r="S34" s="624"/>
      <c r="T34" s="199"/>
      <c r="U34" s="623" t="str">
        <f t="shared" si="0"/>
        <v/>
      </c>
      <c r="V34" s="623"/>
      <c r="W34" s="624"/>
      <c r="X34" s="624"/>
      <c r="Y34" s="624"/>
      <c r="Z34" s="624"/>
      <c r="AA34" s="624"/>
      <c r="AB34" s="624"/>
      <c r="AC34" s="624"/>
      <c r="AD34" s="624"/>
      <c r="AE34" s="624"/>
      <c r="AF34" s="624"/>
      <c r="AG34" s="624"/>
      <c r="AH34" s="624"/>
      <c r="AI34" s="624"/>
      <c r="AJ34" s="624"/>
      <c r="AK34" s="624"/>
      <c r="AL34" s="199"/>
      <c r="AM34" s="623">
        <f t="shared" si="1"/>
        <v>
15</v>
      </c>
      <c r="AN34" s="623"/>
      <c r="AO34" s="624" t="str">
        <f>
IF('各会計、関係団体の財政状況及び健全化判断比率'!B32="","",'各会計、関係団体の財政状況及び健全化判断比率'!B32)</f>
        <v>
交通事業会計</v>
      </c>
      <c r="AP34" s="624"/>
      <c r="AQ34" s="624"/>
      <c r="AR34" s="624"/>
      <c r="AS34" s="624"/>
      <c r="AT34" s="624"/>
      <c r="AU34" s="624"/>
      <c r="AV34" s="624"/>
      <c r="AW34" s="624"/>
      <c r="AX34" s="624"/>
      <c r="AY34" s="624"/>
      <c r="AZ34" s="624"/>
      <c r="BA34" s="624"/>
      <c r="BB34" s="624"/>
      <c r="BC34" s="624"/>
      <c r="BD34" s="199"/>
      <c r="BE34" s="623" t="str">
        <f t="shared" si="2"/>
        <v/>
      </c>
      <c r="BF34" s="623"/>
      <c r="BG34" s="624"/>
      <c r="BH34" s="624"/>
      <c r="BI34" s="624"/>
      <c r="BJ34" s="624"/>
      <c r="BK34" s="624"/>
      <c r="BL34" s="624"/>
      <c r="BM34" s="624"/>
      <c r="BN34" s="624"/>
      <c r="BO34" s="624"/>
      <c r="BP34" s="624"/>
      <c r="BQ34" s="624"/>
      <c r="BR34" s="624"/>
      <c r="BS34" s="624"/>
      <c r="BT34" s="624"/>
      <c r="BU34" s="624"/>
      <c r="BV34" s="199"/>
      <c r="BW34" s="623" t="str">
        <f t="shared" si="3"/>
        <v/>
      </c>
      <c r="BX34" s="623"/>
      <c r="BY34" s="624" t="str">
        <f>
IF('各会計、関係団体の財政状況及び健全化判断比率'!B71="","",'各会計、関係団体の財政状況及び健全化判断比率'!B71)</f>
        <v/>
      </c>
      <c r="BZ34" s="624"/>
      <c r="CA34" s="624"/>
      <c r="CB34" s="624"/>
      <c r="CC34" s="624"/>
      <c r="CD34" s="624"/>
      <c r="CE34" s="624"/>
      <c r="CF34" s="624"/>
      <c r="CG34" s="624"/>
      <c r="CH34" s="624"/>
      <c r="CI34" s="624"/>
      <c r="CJ34" s="624"/>
      <c r="CK34" s="624"/>
      <c r="CL34" s="624"/>
      <c r="CM34" s="624"/>
      <c r="CN34" s="199"/>
      <c r="CO34" s="623">
        <f t="shared" si="4"/>
        <v>
26</v>
      </c>
      <c r="CP34" s="623"/>
      <c r="CQ34" s="624" t="str">
        <f>
IF('各会計、関係団体の財政状況及び健全化判断比率'!BS10="","",'各会計、関係団体の財政状況及び健全化判断比率'!BS10)</f>
        <v>
セントラルプラザ</v>
      </c>
      <c r="CR34" s="624"/>
      <c r="CS34" s="624"/>
      <c r="CT34" s="624"/>
      <c r="CU34" s="624"/>
      <c r="CV34" s="624"/>
      <c r="CW34" s="624"/>
      <c r="CX34" s="624"/>
      <c r="CY34" s="624"/>
      <c r="CZ34" s="624"/>
      <c r="DA34" s="624"/>
      <c r="DB34" s="624"/>
      <c r="DC34" s="624"/>
      <c r="DD34" s="624"/>
      <c r="DE34" s="624"/>
      <c r="DF34" s="191"/>
      <c r="DG34" s="626" t="str">
        <f>
IF('各会計、関係団体の財政状況及び健全化判断比率'!BR10="","",'各会計、関係団体の財政状況及び健全化判断比率'!BR10)</f>
        <v/>
      </c>
      <c r="DH34" s="626"/>
      <c r="DI34" s="202"/>
      <c r="DJ34" s="157"/>
      <c r="DK34" s="157"/>
      <c r="DL34" s="157"/>
      <c r="DM34" s="157"/>
      <c r="DN34" s="157"/>
      <c r="DO34" s="157"/>
    </row>
    <row r="35" spans="1:119" ht="32.25" customHeight="1">
      <c r="A35" s="158"/>
      <c r="B35" s="198"/>
      <c r="C35" s="623">
        <f t="shared" ref="C35:C40" si="5">
IF(E35="","",C34+1)</f>
        <v>
5</v>
      </c>
      <c r="D35" s="623"/>
      <c r="E35" s="624" t="str">
        <f>
IF('各会計、関係団体の財政状況及び健全化判断比率'!B11="","",'各会計、関係団体の財政状況及び健全化判断比率'!B11)</f>
        <v>
母子父子福祉貸付資金会計</v>
      </c>
      <c r="F35" s="624"/>
      <c r="G35" s="624"/>
      <c r="H35" s="624"/>
      <c r="I35" s="624"/>
      <c r="J35" s="624"/>
      <c r="K35" s="624"/>
      <c r="L35" s="624"/>
      <c r="M35" s="624"/>
      <c r="N35" s="624"/>
      <c r="O35" s="624"/>
      <c r="P35" s="624"/>
      <c r="Q35" s="624"/>
      <c r="R35" s="624"/>
      <c r="S35" s="624"/>
      <c r="T35" s="199"/>
      <c r="U35" s="623" t="str">
        <f t="shared" si="0"/>
        <v/>
      </c>
      <c r="V35" s="623"/>
      <c r="W35" s="624"/>
      <c r="X35" s="624"/>
      <c r="Y35" s="624"/>
      <c r="Z35" s="624"/>
      <c r="AA35" s="624"/>
      <c r="AB35" s="624"/>
      <c r="AC35" s="624"/>
      <c r="AD35" s="624"/>
      <c r="AE35" s="624"/>
      <c r="AF35" s="624"/>
      <c r="AG35" s="624"/>
      <c r="AH35" s="624"/>
      <c r="AI35" s="624"/>
      <c r="AJ35" s="624"/>
      <c r="AK35" s="624"/>
      <c r="AL35" s="199"/>
      <c r="AM35" s="623">
        <f t="shared" si="1"/>
        <v>
16</v>
      </c>
      <c r="AN35" s="623"/>
      <c r="AO35" s="624" t="str">
        <f>
IF('各会計、関係団体の財政状況及び健全化判断比率'!B33="","",'各会計、関係団体の財政状況及び健全化判断比率'!B33)</f>
        <v>
高速電車事業会計</v>
      </c>
      <c r="AP35" s="624"/>
      <c r="AQ35" s="624"/>
      <c r="AR35" s="624"/>
      <c r="AS35" s="624"/>
      <c r="AT35" s="624"/>
      <c r="AU35" s="624"/>
      <c r="AV35" s="624"/>
      <c r="AW35" s="624"/>
      <c r="AX35" s="624"/>
      <c r="AY35" s="624"/>
      <c r="AZ35" s="624"/>
      <c r="BA35" s="624"/>
      <c r="BB35" s="624"/>
      <c r="BC35" s="624"/>
      <c r="BD35" s="199"/>
      <c r="BE35" s="623" t="str">
        <f t="shared" si="2"/>
        <v/>
      </c>
      <c r="BF35" s="623"/>
      <c r="BG35" s="624"/>
      <c r="BH35" s="624"/>
      <c r="BI35" s="624"/>
      <c r="BJ35" s="624"/>
      <c r="BK35" s="624"/>
      <c r="BL35" s="624"/>
      <c r="BM35" s="624"/>
      <c r="BN35" s="624"/>
      <c r="BO35" s="624"/>
      <c r="BP35" s="624"/>
      <c r="BQ35" s="624"/>
      <c r="BR35" s="624"/>
      <c r="BS35" s="624"/>
      <c r="BT35" s="624"/>
      <c r="BU35" s="624"/>
      <c r="BV35" s="199"/>
      <c r="BW35" s="623" t="str">
        <f t="shared" si="3"/>
        <v/>
      </c>
      <c r="BX35" s="623"/>
      <c r="BY35" s="624" t="str">
        <f>
IF('各会計、関係団体の財政状況及び健全化判断比率'!B72="","",'各会計、関係団体の財政状況及び健全化判断比率'!B72)</f>
        <v/>
      </c>
      <c r="BZ35" s="624"/>
      <c r="CA35" s="624"/>
      <c r="CB35" s="624"/>
      <c r="CC35" s="624"/>
      <c r="CD35" s="624"/>
      <c r="CE35" s="624"/>
      <c r="CF35" s="624"/>
      <c r="CG35" s="624"/>
      <c r="CH35" s="624"/>
      <c r="CI35" s="624"/>
      <c r="CJ35" s="624"/>
      <c r="CK35" s="624"/>
      <c r="CL35" s="624"/>
      <c r="CM35" s="624"/>
      <c r="CN35" s="199"/>
      <c r="CO35" s="623">
        <f t="shared" si="4"/>
        <v>
27</v>
      </c>
      <c r="CP35" s="623"/>
      <c r="CQ35" s="624" t="str">
        <f>
IF('各会計、関係団体の財政状況及び健全化判断比率'!BS11="","",'各会計、関係団体の財政状況及び健全化判断比率'!BS11)</f>
        <v>
東京税務協会</v>
      </c>
      <c r="CR35" s="624"/>
      <c r="CS35" s="624"/>
      <c r="CT35" s="624"/>
      <c r="CU35" s="624"/>
      <c r="CV35" s="624"/>
      <c r="CW35" s="624"/>
      <c r="CX35" s="624"/>
      <c r="CY35" s="624"/>
      <c r="CZ35" s="624"/>
      <c r="DA35" s="624"/>
      <c r="DB35" s="624"/>
      <c r="DC35" s="624"/>
      <c r="DD35" s="624"/>
      <c r="DE35" s="624"/>
      <c r="DF35" s="191"/>
      <c r="DG35" s="626" t="str">
        <f>
IF('各会計、関係団体の財政状況及び健全化判断比率'!BR11="","",'各会計、関係団体の財政状況及び健全化判断比率'!BR11)</f>
        <v/>
      </c>
      <c r="DH35" s="626"/>
      <c r="DI35" s="202"/>
      <c r="DJ35" s="157"/>
      <c r="DK35" s="157"/>
      <c r="DL35" s="157"/>
      <c r="DM35" s="157"/>
      <c r="DN35" s="157"/>
      <c r="DO35" s="157"/>
    </row>
    <row r="36" spans="1:119" ht="32.25" customHeight="1">
      <c r="A36" s="158"/>
      <c r="B36" s="198"/>
      <c r="C36" s="623">
        <f t="shared" si="5"/>
        <v>
6</v>
      </c>
      <c r="D36" s="623"/>
      <c r="E36" s="624" t="str">
        <f>
IF('各会計、関係団体の財政状況及び健全化判断比率'!B12="","",'各会計、関係団体の財政状況及び健全化判断比率'!B12)</f>
        <v>
心身障害者扶養年金会計</v>
      </c>
      <c r="F36" s="624"/>
      <c r="G36" s="624"/>
      <c r="H36" s="624"/>
      <c r="I36" s="624"/>
      <c r="J36" s="624"/>
      <c r="K36" s="624"/>
      <c r="L36" s="624"/>
      <c r="M36" s="624"/>
      <c r="N36" s="624"/>
      <c r="O36" s="624"/>
      <c r="P36" s="624"/>
      <c r="Q36" s="624"/>
      <c r="R36" s="624"/>
      <c r="S36" s="624"/>
      <c r="T36" s="199"/>
      <c r="U36" s="623" t="str">
        <f t="shared" si="0"/>
        <v/>
      </c>
      <c r="V36" s="623"/>
      <c r="W36" s="624"/>
      <c r="X36" s="624"/>
      <c r="Y36" s="624"/>
      <c r="Z36" s="624"/>
      <c r="AA36" s="624"/>
      <c r="AB36" s="624"/>
      <c r="AC36" s="624"/>
      <c r="AD36" s="624"/>
      <c r="AE36" s="624"/>
      <c r="AF36" s="624"/>
      <c r="AG36" s="624"/>
      <c r="AH36" s="624"/>
      <c r="AI36" s="624"/>
      <c r="AJ36" s="624"/>
      <c r="AK36" s="624"/>
      <c r="AL36" s="199"/>
      <c r="AM36" s="623">
        <f t="shared" si="1"/>
        <v>
17</v>
      </c>
      <c r="AN36" s="623"/>
      <c r="AO36" s="624" t="str">
        <f>
IF('各会計、関係団体の財政状況及び健全化判断比率'!B34="","",'各会計、関係団体の財政状況及び健全化判断比率'!B34)</f>
        <v>
電気事業会計</v>
      </c>
      <c r="AP36" s="624"/>
      <c r="AQ36" s="624"/>
      <c r="AR36" s="624"/>
      <c r="AS36" s="624"/>
      <c r="AT36" s="624"/>
      <c r="AU36" s="624"/>
      <c r="AV36" s="624"/>
      <c r="AW36" s="624"/>
      <c r="AX36" s="624"/>
      <c r="AY36" s="624"/>
      <c r="AZ36" s="624"/>
      <c r="BA36" s="624"/>
      <c r="BB36" s="624"/>
      <c r="BC36" s="624"/>
      <c r="BD36" s="199"/>
      <c r="BE36" s="623" t="str">
        <f t="shared" si="2"/>
        <v/>
      </c>
      <c r="BF36" s="623"/>
      <c r="BG36" s="624"/>
      <c r="BH36" s="624"/>
      <c r="BI36" s="624"/>
      <c r="BJ36" s="624"/>
      <c r="BK36" s="624"/>
      <c r="BL36" s="624"/>
      <c r="BM36" s="624"/>
      <c r="BN36" s="624"/>
      <c r="BO36" s="624"/>
      <c r="BP36" s="624"/>
      <c r="BQ36" s="624"/>
      <c r="BR36" s="624"/>
      <c r="BS36" s="624"/>
      <c r="BT36" s="624"/>
      <c r="BU36" s="624"/>
      <c r="BV36" s="199"/>
      <c r="BW36" s="623" t="str">
        <f t="shared" si="3"/>
        <v/>
      </c>
      <c r="BX36" s="623"/>
      <c r="BY36" s="624" t="str">
        <f>
IF('各会計、関係団体の財政状況及び健全化判断比率'!B73="","",'各会計、関係団体の財政状況及び健全化判断比率'!B73)</f>
        <v/>
      </c>
      <c r="BZ36" s="624"/>
      <c r="CA36" s="624"/>
      <c r="CB36" s="624"/>
      <c r="CC36" s="624"/>
      <c r="CD36" s="624"/>
      <c r="CE36" s="624"/>
      <c r="CF36" s="624"/>
      <c r="CG36" s="624"/>
      <c r="CH36" s="624"/>
      <c r="CI36" s="624"/>
      <c r="CJ36" s="624"/>
      <c r="CK36" s="624"/>
      <c r="CL36" s="624"/>
      <c r="CM36" s="624"/>
      <c r="CN36" s="199"/>
      <c r="CO36" s="623">
        <f t="shared" si="4"/>
        <v>
28</v>
      </c>
      <c r="CP36" s="623"/>
      <c r="CQ36" s="624" t="str">
        <f>
IF('各会計、関係団体の財政状況及び健全化判断比率'!BS12="","",'各会計、関係団体の財政状況及び健全化判断比率'!BS12)</f>
        <v>
東京都私学財団</v>
      </c>
      <c r="CR36" s="624"/>
      <c r="CS36" s="624"/>
      <c r="CT36" s="624"/>
      <c r="CU36" s="624"/>
      <c r="CV36" s="624"/>
      <c r="CW36" s="624"/>
      <c r="CX36" s="624"/>
      <c r="CY36" s="624"/>
      <c r="CZ36" s="624"/>
      <c r="DA36" s="624"/>
      <c r="DB36" s="624"/>
      <c r="DC36" s="624"/>
      <c r="DD36" s="624"/>
      <c r="DE36" s="624"/>
      <c r="DF36" s="191"/>
      <c r="DG36" s="626" t="str">
        <f>
IF('各会計、関係団体の財政状況及び健全化判断比率'!BR12="","",'各会計、関係団体の財政状況及び健全化判断比率'!BR12)</f>
        <v>
〇</v>
      </c>
      <c r="DH36" s="626"/>
      <c r="DI36" s="202"/>
      <c r="DJ36" s="157"/>
      <c r="DK36" s="157"/>
      <c r="DL36" s="157"/>
      <c r="DM36" s="157"/>
      <c r="DN36" s="157"/>
      <c r="DO36" s="157"/>
    </row>
    <row r="37" spans="1:119" ht="32.25" customHeight="1">
      <c r="A37" s="158"/>
      <c r="B37" s="198"/>
      <c r="C37" s="623">
        <f t="shared" si="5"/>
        <v>
7</v>
      </c>
      <c r="D37" s="623"/>
      <c r="E37" s="624" t="str">
        <f>
IF('各会計、関係団体の財政状況及び健全化判断比率'!B13="","",'各会計、関係団体の財政状況及び健全化判断比率'!B13)</f>
        <v>
中小企業設備導入等資金会計</v>
      </c>
      <c r="F37" s="624"/>
      <c r="G37" s="624"/>
      <c r="H37" s="624"/>
      <c r="I37" s="624"/>
      <c r="J37" s="624"/>
      <c r="K37" s="624"/>
      <c r="L37" s="624"/>
      <c r="M37" s="624"/>
      <c r="N37" s="624"/>
      <c r="O37" s="624"/>
      <c r="P37" s="624"/>
      <c r="Q37" s="624"/>
      <c r="R37" s="624"/>
      <c r="S37" s="624"/>
      <c r="T37" s="199"/>
      <c r="U37" s="623" t="str">
        <f t="shared" si="0"/>
        <v/>
      </c>
      <c r="V37" s="623"/>
      <c r="W37" s="624"/>
      <c r="X37" s="624"/>
      <c r="Y37" s="624"/>
      <c r="Z37" s="624"/>
      <c r="AA37" s="624"/>
      <c r="AB37" s="624"/>
      <c r="AC37" s="624"/>
      <c r="AD37" s="624"/>
      <c r="AE37" s="624"/>
      <c r="AF37" s="624"/>
      <c r="AG37" s="624"/>
      <c r="AH37" s="624"/>
      <c r="AI37" s="624"/>
      <c r="AJ37" s="624"/>
      <c r="AK37" s="624"/>
      <c r="AL37" s="199"/>
      <c r="AM37" s="623">
        <f t="shared" si="1"/>
        <v>
18</v>
      </c>
      <c r="AN37" s="623"/>
      <c r="AO37" s="624" t="str">
        <f>
IF('各会計、関係団体の財政状況及び健全化判断比率'!B35="","",'各会計、関係団体の財政状況及び健全化判断比率'!B35)</f>
        <v>
水道事業会計</v>
      </c>
      <c r="AP37" s="624"/>
      <c r="AQ37" s="624"/>
      <c r="AR37" s="624"/>
      <c r="AS37" s="624"/>
      <c r="AT37" s="624"/>
      <c r="AU37" s="624"/>
      <c r="AV37" s="624"/>
      <c r="AW37" s="624"/>
      <c r="AX37" s="624"/>
      <c r="AY37" s="624"/>
      <c r="AZ37" s="624"/>
      <c r="BA37" s="624"/>
      <c r="BB37" s="624"/>
      <c r="BC37" s="624"/>
      <c r="BD37" s="199"/>
      <c r="BE37" s="623" t="str">
        <f t="shared" si="2"/>
        <v/>
      </c>
      <c r="BF37" s="623"/>
      <c r="BG37" s="624"/>
      <c r="BH37" s="624"/>
      <c r="BI37" s="624"/>
      <c r="BJ37" s="624"/>
      <c r="BK37" s="624"/>
      <c r="BL37" s="624"/>
      <c r="BM37" s="624"/>
      <c r="BN37" s="624"/>
      <c r="BO37" s="624"/>
      <c r="BP37" s="624"/>
      <c r="BQ37" s="624"/>
      <c r="BR37" s="624"/>
      <c r="BS37" s="624"/>
      <c r="BT37" s="624"/>
      <c r="BU37" s="624"/>
      <c r="BV37" s="199"/>
      <c r="BW37" s="623" t="str">
        <f t="shared" si="3"/>
        <v/>
      </c>
      <c r="BX37" s="623"/>
      <c r="BY37" s="624" t="str">
        <f>
IF('各会計、関係団体の財政状況及び健全化判断比率'!B74="","",'各会計、関係団体の財政状況及び健全化判断比率'!B74)</f>
        <v/>
      </c>
      <c r="BZ37" s="624"/>
      <c r="CA37" s="624"/>
      <c r="CB37" s="624"/>
      <c r="CC37" s="624"/>
      <c r="CD37" s="624"/>
      <c r="CE37" s="624"/>
      <c r="CF37" s="624"/>
      <c r="CG37" s="624"/>
      <c r="CH37" s="624"/>
      <c r="CI37" s="624"/>
      <c r="CJ37" s="624"/>
      <c r="CK37" s="624"/>
      <c r="CL37" s="624"/>
      <c r="CM37" s="624"/>
      <c r="CN37" s="199"/>
      <c r="CO37" s="623">
        <f t="shared" si="4"/>
        <v>
29</v>
      </c>
      <c r="CP37" s="623"/>
      <c r="CQ37" s="624" t="str">
        <f>
IF('各会計、関係団体の財政状況及び健全化判断比率'!BS13="","",'各会計、関係団体の財政状況及び健全化判断比率'!BS13)</f>
        <v>
東京都歴史文化財団</v>
      </c>
      <c r="CR37" s="624"/>
      <c r="CS37" s="624"/>
      <c r="CT37" s="624"/>
      <c r="CU37" s="624"/>
      <c r="CV37" s="624"/>
      <c r="CW37" s="624"/>
      <c r="CX37" s="624"/>
      <c r="CY37" s="624"/>
      <c r="CZ37" s="624"/>
      <c r="DA37" s="624"/>
      <c r="DB37" s="624"/>
      <c r="DC37" s="624"/>
      <c r="DD37" s="624"/>
      <c r="DE37" s="624"/>
      <c r="DF37" s="191"/>
      <c r="DG37" s="626" t="str">
        <f>
IF('各会計、関係団体の財政状況及び健全化判断比率'!BR13="","",'各会計、関係団体の財政状況及び健全化判断比率'!BR13)</f>
        <v/>
      </c>
      <c r="DH37" s="626"/>
      <c r="DI37" s="202"/>
      <c r="DJ37" s="157"/>
      <c r="DK37" s="157"/>
      <c r="DL37" s="157"/>
      <c r="DM37" s="157"/>
      <c r="DN37" s="157"/>
      <c r="DO37" s="157"/>
    </row>
    <row r="38" spans="1:119" ht="32.25" customHeight="1">
      <c r="A38" s="158"/>
      <c r="B38" s="198"/>
      <c r="C38" s="623">
        <f t="shared" si="5"/>
        <v>
8</v>
      </c>
      <c r="D38" s="623"/>
      <c r="E38" s="624" t="str">
        <f>
IF('各会計、関係団体の財政状況及び健全化判断比率'!B14="","",'各会計、関係団体の財政状況及び健全化判断比率'!B14)</f>
        <v>
林業・木材産業改善資金助成会計</v>
      </c>
      <c r="F38" s="624"/>
      <c r="G38" s="624"/>
      <c r="H38" s="624"/>
      <c r="I38" s="624"/>
      <c r="J38" s="624"/>
      <c r="K38" s="624"/>
      <c r="L38" s="624"/>
      <c r="M38" s="624"/>
      <c r="N38" s="624"/>
      <c r="O38" s="624"/>
      <c r="P38" s="624"/>
      <c r="Q38" s="624"/>
      <c r="R38" s="624"/>
      <c r="S38" s="624"/>
      <c r="T38" s="199"/>
      <c r="U38" s="623" t="str">
        <f t="shared" si="0"/>
        <v/>
      </c>
      <c r="V38" s="623"/>
      <c r="W38" s="624"/>
      <c r="X38" s="624"/>
      <c r="Y38" s="624"/>
      <c r="Z38" s="624"/>
      <c r="AA38" s="624"/>
      <c r="AB38" s="624"/>
      <c r="AC38" s="624"/>
      <c r="AD38" s="624"/>
      <c r="AE38" s="624"/>
      <c r="AF38" s="624"/>
      <c r="AG38" s="624"/>
      <c r="AH38" s="624"/>
      <c r="AI38" s="624"/>
      <c r="AJ38" s="624"/>
      <c r="AK38" s="624"/>
      <c r="AL38" s="199"/>
      <c r="AM38" s="623">
        <f t="shared" si="1"/>
        <v>
19</v>
      </c>
      <c r="AN38" s="623"/>
      <c r="AO38" s="624" t="str">
        <f>
IF('各会計、関係団体の財政状況及び健全化判断比率'!B36="","",'各会計、関係団体の財政状況及び健全化判断比率'!B36)</f>
        <v>
工業用水道事業会計</v>
      </c>
      <c r="AP38" s="624"/>
      <c r="AQ38" s="624"/>
      <c r="AR38" s="624"/>
      <c r="AS38" s="624"/>
      <c r="AT38" s="624"/>
      <c r="AU38" s="624"/>
      <c r="AV38" s="624"/>
      <c r="AW38" s="624"/>
      <c r="AX38" s="624"/>
      <c r="AY38" s="624"/>
      <c r="AZ38" s="624"/>
      <c r="BA38" s="624"/>
      <c r="BB38" s="624"/>
      <c r="BC38" s="624"/>
      <c r="BD38" s="199"/>
      <c r="BE38" s="623" t="str">
        <f t="shared" si="2"/>
        <v/>
      </c>
      <c r="BF38" s="623"/>
      <c r="BG38" s="624"/>
      <c r="BH38" s="624"/>
      <c r="BI38" s="624"/>
      <c r="BJ38" s="624"/>
      <c r="BK38" s="624"/>
      <c r="BL38" s="624"/>
      <c r="BM38" s="624"/>
      <c r="BN38" s="624"/>
      <c r="BO38" s="624"/>
      <c r="BP38" s="624"/>
      <c r="BQ38" s="624"/>
      <c r="BR38" s="624"/>
      <c r="BS38" s="624"/>
      <c r="BT38" s="624"/>
      <c r="BU38" s="624"/>
      <c r="BV38" s="199"/>
      <c r="BW38" s="623" t="str">
        <f t="shared" si="3"/>
        <v/>
      </c>
      <c r="BX38" s="623"/>
      <c r="BY38" s="624" t="str">
        <f>
IF('各会計、関係団体の財政状況及び健全化判断比率'!B75="","",'各会計、関係団体の財政状況及び健全化判断比率'!B75)</f>
        <v/>
      </c>
      <c r="BZ38" s="624"/>
      <c r="CA38" s="624"/>
      <c r="CB38" s="624"/>
      <c r="CC38" s="624"/>
      <c r="CD38" s="624"/>
      <c r="CE38" s="624"/>
      <c r="CF38" s="624"/>
      <c r="CG38" s="624"/>
      <c r="CH38" s="624"/>
      <c r="CI38" s="624"/>
      <c r="CJ38" s="624"/>
      <c r="CK38" s="624"/>
      <c r="CL38" s="624"/>
      <c r="CM38" s="624"/>
      <c r="CN38" s="199"/>
      <c r="CO38" s="623">
        <f t="shared" si="4"/>
        <v>
30</v>
      </c>
      <c r="CP38" s="623"/>
      <c r="CQ38" s="624" t="str">
        <f>
IF('各会計、関係団体の財政状況及び健全化判断比率'!BS14="","",'各会計、関係団体の財政状況及び健全化判断比率'!BS14)</f>
        <v>
東京都交響楽団</v>
      </c>
      <c r="CR38" s="624"/>
      <c r="CS38" s="624"/>
      <c r="CT38" s="624"/>
      <c r="CU38" s="624"/>
      <c r="CV38" s="624"/>
      <c r="CW38" s="624"/>
      <c r="CX38" s="624"/>
      <c r="CY38" s="624"/>
      <c r="CZ38" s="624"/>
      <c r="DA38" s="624"/>
      <c r="DB38" s="624"/>
      <c r="DC38" s="624"/>
      <c r="DD38" s="624"/>
      <c r="DE38" s="624"/>
      <c r="DF38" s="191"/>
      <c r="DG38" s="626" t="str">
        <f>
IF('各会計、関係団体の財政状況及び健全化判断比率'!BR14="","",'各会計、関係団体の財政状況及び健全化判断比率'!BR14)</f>
        <v/>
      </c>
      <c r="DH38" s="626"/>
      <c r="DI38" s="202"/>
      <c r="DJ38" s="157"/>
      <c r="DK38" s="157"/>
      <c r="DL38" s="157"/>
      <c r="DM38" s="157"/>
      <c r="DN38" s="157"/>
      <c r="DO38" s="157"/>
    </row>
    <row r="39" spans="1:119" ht="32.25" customHeight="1">
      <c r="A39" s="158"/>
      <c r="B39" s="198"/>
      <c r="C39" s="623">
        <f t="shared" si="5"/>
        <v>
9</v>
      </c>
      <c r="D39" s="623"/>
      <c r="E39" s="624" t="str">
        <f>
IF('各会計、関係団体の財政状況及び健全化判断比率'!B15="","",'各会計、関係団体の財政状況及び健全化判断比率'!B15)</f>
        <v>
沿岸漁業改善資金助成会計</v>
      </c>
      <c r="F39" s="624"/>
      <c r="G39" s="624"/>
      <c r="H39" s="624"/>
      <c r="I39" s="624"/>
      <c r="J39" s="624"/>
      <c r="K39" s="624"/>
      <c r="L39" s="624"/>
      <c r="M39" s="624"/>
      <c r="N39" s="624"/>
      <c r="O39" s="624"/>
      <c r="P39" s="624"/>
      <c r="Q39" s="624"/>
      <c r="R39" s="624"/>
      <c r="S39" s="624"/>
      <c r="T39" s="199"/>
      <c r="U39" s="623" t="str">
        <f t="shared" si="0"/>
        <v/>
      </c>
      <c r="V39" s="623"/>
      <c r="W39" s="624"/>
      <c r="X39" s="624"/>
      <c r="Y39" s="624"/>
      <c r="Z39" s="624"/>
      <c r="AA39" s="624"/>
      <c r="AB39" s="624"/>
      <c r="AC39" s="624"/>
      <c r="AD39" s="624"/>
      <c r="AE39" s="624"/>
      <c r="AF39" s="624"/>
      <c r="AG39" s="624"/>
      <c r="AH39" s="624"/>
      <c r="AI39" s="624"/>
      <c r="AJ39" s="624"/>
      <c r="AK39" s="624"/>
      <c r="AL39" s="199"/>
      <c r="AM39" s="623">
        <f t="shared" si="1"/>
        <v>
20</v>
      </c>
      <c r="AN39" s="623"/>
      <c r="AO39" s="624" t="str">
        <f>
IF('各会計、関係団体の財政状況及び健全化判断比率'!B37="","",'各会計、関係団体の財政状況及び健全化判断比率'!B37)</f>
        <v>
下水道事業会計</v>
      </c>
      <c r="AP39" s="624"/>
      <c r="AQ39" s="624"/>
      <c r="AR39" s="624"/>
      <c r="AS39" s="624"/>
      <c r="AT39" s="624"/>
      <c r="AU39" s="624"/>
      <c r="AV39" s="624"/>
      <c r="AW39" s="624"/>
      <c r="AX39" s="624"/>
      <c r="AY39" s="624"/>
      <c r="AZ39" s="624"/>
      <c r="BA39" s="624"/>
      <c r="BB39" s="624"/>
      <c r="BC39" s="624"/>
      <c r="BD39" s="199"/>
      <c r="BE39" s="623" t="str">
        <f t="shared" si="2"/>
        <v/>
      </c>
      <c r="BF39" s="623"/>
      <c r="BG39" s="624"/>
      <c r="BH39" s="624"/>
      <c r="BI39" s="624"/>
      <c r="BJ39" s="624"/>
      <c r="BK39" s="624"/>
      <c r="BL39" s="624"/>
      <c r="BM39" s="624"/>
      <c r="BN39" s="624"/>
      <c r="BO39" s="624"/>
      <c r="BP39" s="624"/>
      <c r="BQ39" s="624"/>
      <c r="BR39" s="624"/>
      <c r="BS39" s="624"/>
      <c r="BT39" s="624"/>
      <c r="BU39" s="624"/>
      <c r="BV39" s="199"/>
      <c r="BW39" s="623" t="str">
        <f t="shared" si="3"/>
        <v/>
      </c>
      <c r="BX39" s="623"/>
      <c r="BY39" s="624" t="str">
        <f>
IF('各会計、関係団体の財政状況及び健全化判断比率'!B76="","",'各会計、関係団体の財政状況及び健全化判断比率'!B76)</f>
        <v/>
      </c>
      <c r="BZ39" s="624"/>
      <c r="CA39" s="624"/>
      <c r="CB39" s="624"/>
      <c r="CC39" s="624"/>
      <c r="CD39" s="624"/>
      <c r="CE39" s="624"/>
      <c r="CF39" s="624"/>
      <c r="CG39" s="624"/>
      <c r="CH39" s="624"/>
      <c r="CI39" s="624"/>
      <c r="CJ39" s="624"/>
      <c r="CK39" s="624"/>
      <c r="CL39" s="624"/>
      <c r="CM39" s="624"/>
      <c r="CN39" s="199"/>
      <c r="CO39" s="623">
        <f t="shared" si="4"/>
        <v>
31</v>
      </c>
      <c r="CP39" s="623"/>
      <c r="CQ39" s="624" t="str">
        <f>
IF('各会計、関係団体の財政状況及び健全化判断比率'!BS15="","",'各会計、関係団体の財政状況及び健全化判断比率'!BS15)</f>
        <v>
東京都環境公社</v>
      </c>
      <c r="CR39" s="624"/>
      <c r="CS39" s="624"/>
      <c r="CT39" s="624"/>
      <c r="CU39" s="624"/>
      <c r="CV39" s="624"/>
      <c r="CW39" s="624"/>
      <c r="CX39" s="624"/>
      <c r="CY39" s="624"/>
      <c r="CZ39" s="624"/>
      <c r="DA39" s="624"/>
      <c r="DB39" s="624"/>
      <c r="DC39" s="624"/>
      <c r="DD39" s="624"/>
      <c r="DE39" s="624"/>
      <c r="DF39" s="191"/>
      <c r="DG39" s="626" t="str">
        <f>
IF('各会計、関係団体の財政状況及び健全化判断比率'!BR15="","",'各会計、関係団体の財政状況及び健全化判断比率'!BR15)</f>
        <v/>
      </c>
      <c r="DH39" s="626"/>
      <c r="DI39" s="202"/>
      <c r="DJ39" s="157"/>
      <c r="DK39" s="157"/>
      <c r="DL39" s="157"/>
      <c r="DM39" s="157"/>
      <c r="DN39" s="157"/>
      <c r="DO39" s="157"/>
    </row>
    <row r="40" spans="1:119" ht="32.25" customHeight="1">
      <c r="A40" s="158"/>
      <c r="B40" s="198"/>
      <c r="C40" s="623">
        <f t="shared" si="5"/>
        <v>
10</v>
      </c>
      <c r="D40" s="623"/>
      <c r="E40" s="624" t="str">
        <f>
IF('各会計、関係団体の財政状況及び健全化判断比率'!B16="","",'各会計、関係団体の財政状況及び健全化判断比率'!B16)</f>
        <v>
都営住宅等事業会計</v>
      </c>
      <c r="F40" s="624"/>
      <c r="G40" s="624"/>
      <c r="H40" s="624"/>
      <c r="I40" s="624"/>
      <c r="J40" s="624"/>
      <c r="K40" s="624"/>
      <c r="L40" s="624"/>
      <c r="M40" s="624"/>
      <c r="N40" s="624"/>
      <c r="O40" s="624"/>
      <c r="P40" s="624"/>
      <c r="Q40" s="624"/>
      <c r="R40" s="624"/>
      <c r="S40" s="624"/>
      <c r="T40" s="199"/>
      <c r="U40" s="623" t="str">
        <f t="shared" si="0"/>
        <v/>
      </c>
      <c r="V40" s="623"/>
      <c r="W40" s="624"/>
      <c r="X40" s="624"/>
      <c r="Y40" s="624"/>
      <c r="Z40" s="624"/>
      <c r="AA40" s="624"/>
      <c r="AB40" s="624"/>
      <c r="AC40" s="624"/>
      <c r="AD40" s="624"/>
      <c r="AE40" s="624"/>
      <c r="AF40" s="624"/>
      <c r="AG40" s="624"/>
      <c r="AH40" s="624"/>
      <c r="AI40" s="624"/>
      <c r="AJ40" s="624"/>
      <c r="AK40" s="624"/>
      <c r="AL40" s="199"/>
      <c r="AM40" s="623">
        <f t="shared" si="1"/>
        <v>
21</v>
      </c>
      <c r="AN40" s="623"/>
      <c r="AO40" s="624" t="str">
        <f>
IF('各会計、関係団体の財政状況及び健全化判断比率'!B38="","",'各会計、関係団体の財政状況及び健全化判断比率'!B38)</f>
        <v>
都市再開発事業会計</v>
      </c>
      <c r="AP40" s="624"/>
      <c r="AQ40" s="624"/>
      <c r="AR40" s="624"/>
      <c r="AS40" s="624"/>
      <c r="AT40" s="624"/>
      <c r="AU40" s="624"/>
      <c r="AV40" s="624"/>
      <c r="AW40" s="624"/>
      <c r="AX40" s="624"/>
      <c r="AY40" s="624"/>
      <c r="AZ40" s="624"/>
      <c r="BA40" s="624"/>
      <c r="BB40" s="624"/>
      <c r="BC40" s="624"/>
      <c r="BD40" s="199"/>
      <c r="BE40" s="623" t="str">
        <f t="shared" si="2"/>
        <v/>
      </c>
      <c r="BF40" s="623"/>
      <c r="BG40" s="624"/>
      <c r="BH40" s="624"/>
      <c r="BI40" s="624"/>
      <c r="BJ40" s="624"/>
      <c r="BK40" s="624"/>
      <c r="BL40" s="624"/>
      <c r="BM40" s="624"/>
      <c r="BN40" s="624"/>
      <c r="BO40" s="624"/>
      <c r="BP40" s="624"/>
      <c r="BQ40" s="624"/>
      <c r="BR40" s="624"/>
      <c r="BS40" s="624"/>
      <c r="BT40" s="624"/>
      <c r="BU40" s="624"/>
      <c r="BV40" s="199"/>
      <c r="BW40" s="623" t="str">
        <f t="shared" si="3"/>
        <v/>
      </c>
      <c r="BX40" s="623"/>
      <c r="BY40" s="624" t="str">
        <f>
IF('各会計、関係団体の財政状況及び健全化判断比率'!B77="","",'各会計、関係団体の財政状況及び健全化判断比率'!B77)</f>
        <v/>
      </c>
      <c r="BZ40" s="624"/>
      <c r="CA40" s="624"/>
      <c r="CB40" s="624"/>
      <c r="CC40" s="624"/>
      <c r="CD40" s="624"/>
      <c r="CE40" s="624"/>
      <c r="CF40" s="624"/>
      <c r="CG40" s="624"/>
      <c r="CH40" s="624"/>
      <c r="CI40" s="624"/>
      <c r="CJ40" s="624"/>
      <c r="CK40" s="624"/>
      <c r="CL40" s="624"/>
      <c r="CM40" s="624"/>
      <c r="CN40" s="199"/>
      <c r="CO40" s="623">
        <f t="shared" si="4"/>
        <v>
32</v>
      </c>
      <c r="CP40" s="623"/>
      <c r="CQ40" s="624" t="str">
        <f>
IF('各会計、関係団体の財政状況及び健全化判断比率'!BS16="","",'各会計、関係団体の財政状況及び健全化判断比率'!BS16)</f>
        <v>
東京熱供給</v>
      </c>
      <c r="CR40" s="624"/>
      <c r="CS40" s="624"/>
      <c r="CT40" s="624"/>
      <c r="CU40" s="624"/>
      <c r="CV40" s="624"/>
      <c r="CW40" s="624"/>
      <c r="CX40" s="624"/>
      <c r="CY40" s="624"/>
      <c r="CZ40" s="624"/>
      <c r="DA40" s="624"/>
      <c r="DB40" s="624"/>
      <c r="DC40" s="624"/>
      <c r="DD40" s="624"/>
      <c r="DE40" s="624"/>
      <c r="DF40" s="191"/>
      <c r="DG40" s="626" t="str">
        <f>
IF('各会計、関係団体の財政状況及び健全化判断比率'!BR16="","",'各会計、関係団体の財政状況及び健全化判断比率'!BR16)</f>
        <v/>
      </c>
      <c r="DH40" s="626"/>
      <c r="DI40" s="202"/>
      <c r="DJ40" s="157"/>
      <c r="DK40" s="157"/>
      <c r="DL40" s="157"/>
      <c r="DM40" s="157"/>
      <c r="DN40" s="157"/>
      <c r="DO40" s="157"/>
    </row>
    <row r="41" spans="1:119" ht="13.5" customHeight="1" thickBot="1">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c r="A43" s="157"/>
      <c r="B43" s="157" t="s">
        <v>
176</v>
      </c>
      <c r="C43" s="157"/>
      <c r="D43" s="157"/>
      <c r="E43" s="157" t="s">
        <v>
177</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c r="A44" s="157"/>
      <c r="B44" s="157"/>
      <c r="C44" s="157"/>
      <c r="D44" s="157"/>
      <c r="E44" s="157" t="s">
        <v>
178</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c r="A45" s="157"/>
      <c r="B45" s="157"/>
      <c r="C45" s="157"/>
      <c r="D45" s="157"/>
      <c r="E45" s="157" t="s">
        <v>
179</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c r="A46" s="157"/>
      <c r="B46" s="157"/>
      <c r="C46" s="157"/>
      <c r="D46" s="157"/>
      <c r="E46" s="157" t="s">
        <v>
180</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c r="E47" s="159" t="s">
        <v>
181</v>
      </c>
    </row>
    <row r="48" spans="1:119">
      <c r="E48" s="159" t="s">
        <v>
182</v>
      </c>
    </row>
    <row r="49"/>
    <row r="50"/>
    <row r="51"/>
    <row r="52"/>
    <row r="53"/>
    <row r="54"/>
    <row r="55"/>
    <row r="56"/>
    <row r="57" ht="10.95" hidden="1"/>
    <row r="58" ht="10.95" hidden="1"/>
    <row r="59" ht="10.95" hidden="1"/>
  </sheetData>
  <sheetProtection algorithmName="SHA-512" hashValue="l7OPK1+7lT7SoG4gxLiqzKdVC8/MMR/ZyZ8Ayt6Vz3M5VyQmrTAZeQhe2cFC2VLHtVCO5NbrLAgJZ+esMpbJGQ==" saltValue="rLuoyNp40fCflBuBP9Kwm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
0</v>
      </c>
      <c r="K32" s="10"/>
      <c r="L32" s="10"/>
      <c r="M32" s="10"/>
      <c r="N32" s="10"/>
      <c r="O32" s="10"/>
      <c r="P32" s="10"/>
    </row>
    <row r="33" spans="1:16" ht="39" customHeight="1" thickBot="1">
      <c r="A33" s="10"/>
      <c r="B33" s="13" t="s">
        <v>
6</v>
      </c>
      <c r="C33" s="14"/>
      <c r="D33" s="14"/>
      <c r="E33" s="15" t="s">
        <v>
2</v>
      </c>
      <c r="F33" s="16" t="s">
        <v>
527</v>
      </c>
      <c r="G33" s="17" t="s">
        <v>
528</v>
      </c>
      <c r="H33" s="17" t="s">
        <v>
529</v>
      </c>
      <c r="I33" s="17" t="s">
        <v>
530</v>
      </c>
      <c r="J33" s="18" t="s">
        <v>
531</v>
      </c>
      <c r="K33" s="10"/>
      <c r="L33" s="10"/>
      <c r="M33" s="10"/>
      <c r="N33" s="10"/>
      <c r="O33" s="10"/>
      <c r="P33" s="10"/>
    </row>
    <row r="34" spans="1:16" ht="39" customHeight="1">
      <c r="A34" s="10"/>
      <c r="B34" s="19"/>
      <c r="C34" s="1206" t="s">
        <v>
532</v>
      </c>
      <c r="D34" s="1206"/>
      <c r="E34" s="1207"/>
      <c r="F34" s="20">
        <v>
4.09</v>
      </c>
      <c r="G34" s="21">
        <v>
3.74</v>
      </c>
      <c r="H34" s="21">
        <v>
3.15</v>
      </c>
      <c r="I34" s="21">
        <v>
2.79</v>
      </c>
      <c r="J34" s="22">
        <v>
15.74</v>
      </c>
      <c r="K34" s="10"/>
      <c r="L34" s="10"/>
      <c r="M34" s="10"/>
      <c r="N34" s="10"/>
      <c r="O34" s="10"/>
      <c r="P34" s="10"/>
    </row>
    <row r="35" spans="1:16" ht="39" customHeight="1">
      <c r="A35" s="10"/>
      <c r="B35" s="23"/>
      <c r="C35" s="1200" t="s">
        <v>
533</v>
      </c>
      <c r="D35" s="1201"/>
      <c r="E35" s="1202"/>
      <c r="F35" s="24">
        <v>
3.65</v>
      </c>
      <c r="G35" s="25">
        <v>
3.66</v>
      </c>
      <c r="H35" s="25">
        <v>
4.1399999999999997</v>
      </c>
      <c r="I35" s="25">
        <v>
3.77</v>
      </c>
      <c r="J35" s="26">
        <v>
3.83</v>
      </c>
      <c r="K35" s="10"/>
      <c r="L35" s="10"/>
      <c r="M35" s="10"/>
      <c r="N35" s="10"/>
      <c r="O35" s="10"/>
      <c r="P35" s="10"/>
    </row>
    <row r="36" spans="1:16" ht="39" customHeight="1">
      <c r="A36" s="10"/>
      <c r="B36" s="23"/>
      <c r="C36" s="1200" t="s">
        <v>
534</v>
      </c>
      <c r="D36" s="1201"/>
      <c r="E36" s="1202"/>
      <c r="F36" s="24">
        <v>
0.01</v>
      </c>
      <c r="G36" s="25">
        <v>
0.01</v>
      </c>
      <c r="H36" s="25">
        <v>
3.37</v>
      </c>
      <c r="I36" s="25">
        <v>
3.34</v>
      </c>
      <c r="J36" s="26">
        <v>
3.66</v>
      </c>
      <c r="K36" s="10"/>
      <c r="L36" s="10"/>
      <c r="M36" s="10"/>
      <c r="N36" s="10"/>
      <c r="O36" s="10"/>
      <c r="P36" s="10"/>
    </row>
    <row r="37" spans="1:16" ht="39" customHeight="1">
      <c r="A37" s="10"/>
      <c r="B37" s="23"/>
      <c r="C37" s="1200" t="s">
        <v>
535</v>
      </c>
      <c r="D37" s="1201"/>
      <c r="E37" s="1202"/>
      <c r="F37" s="24">
        <v>
5.13</v>
      </c>
      <c r="G37" s="25">
        <v>
3.62</v>
      </c>
      <c r="H37" s="25">
        <v>
2.5299999999999998</v>
      </c>
      <c r="I37" s="25">
        <v>
2.82</v>
      </c>
      <c r="J37" s="26">
        <v>
3.15</v>
      </c>
      <c r="K37" s="10"/>
      <c r="L37" s="10"/>
      <c r="M37" s="10"/>
      <c r="N37" s="10"/>
      <c r="O37" s="10"/>
      <c r="P37" s="10"/>
    </row>
    <row r="38" spans="1:16" ht="39" customHeight="1">
      <c r="A38" s="10"/>
      <c r="B38" s="23"/>
      <c r="C38" s="1200" t="s">
        <v>
536</v>
      </c>
      <c r="D38" s="1201"/>
      <c r="E38" s="1202"/>
      <c r="F38" s="24">
        <v>
3.1</v>
      </c>
      <c r="G38" s="25">
        <v>
3.08</v>
      </c>
      <c r="H38" s="25">
        <v>
2.82</v>
      </c>
      <c r="I38" s="25">
        <v>
2.62</v>
      </c>
      <c r="J38" s="26">
        <v>
1.98</v>
      </c>
      <c r="K38" s="10"/>
      <c r="L38" s="10"/>
      <c r="M38" s="10"/>
      <c r="N38" s="10"/>
      <c r="O38" s="10"/>
      <c r="P38" s="10"/>
    </row>
    <row r="39" spans="1:16" ht="39" customHeight="1">
      <c r="A39" s="10"/>
      <c r="B39" s="23"/>
      <c r="C39" s="1200" t="s">
        <v>
537</v>
      </c>
      <c r="D39" s="1201"/>
      <c r="E39" s="1202"/>
      <c r="F39" s="24">
        <v>
0</v>
      </c>
      <c r="G39" s="25">
        <v>
0.23</v>
      </c>
      <c r="H39" s="25">
        <v>
0.51</v>
      </c>
      <c r="I39" s="25">
        <v>
0.67</v>
      </c>
      <c r="J39" s="26">
        <v>
1.63</v>
      </c>
      <c r="K39" s="10"/>
      <c r="L39" s="10"/>
      <c r="M39" s="10"/>
      <c r="N39" s="10"/>
      <c r="O39" s="10"/>
      <c r="P39" s="10"/>
    </row>
    <row r="40" spans="1:16" ht="39" customHeight="1">
      <c r="A40" s="10"/>
      <c r="B40" s="23"/>
      <c r="C40" s="1200" t="s">
        <v>
538</v>
      </c>
      <c r="D40" s="1201"/>
      <c r="E40" s="1202"/>
      <c r="F40" s="24">
        <v>
1.1000000000000001</v>
      </c>
      <c r="G40" s="25">
        <v>
1.03</v>
      </c>
      <c r="H40" s="25">
        <v>
0.97</v>
      </c>
      <c r="I40" s="25">
        <v>
0.97</v>
      </c>
      <c r="J40" s="26">
        <v>
0.99</v>
      </c>
      <c r="K40" s="10"/>
      <c r="L40" s="10"/>
      <c r="M40" s="10"/>
      <c r="N40" s="10"/>
      <c r="O40" s="10"/>
      <c r="P40" s="10"/>
    </row>
    <row r="41" spans="1:16" ht="39" customHeight="1">
      <c r="A41" s="10"/>
      <c r="B41" s="23"/>
      <c r="C41" s="1200" t="s">
        <v>
539</v>
      </c>
      <c r="D41" s="1201"/>
      <c r="E41" s="1202"/>
      <c r="F41" s="24">
        <v>
1.88</v>
      </c>
      <c r="G41" s="25">
        <v>
1.59</v>
      </c>
      <c r="H41" s="25">
        <v>
1.24</v>
      </c>
      <c r="I41" s="25">
        <v>
0.81</v>
      </c>
      <c r="J41" s="26">
        <v>
0.78</v>
      </c>
      <c r="K41" s="10"/>
      <c r="L41" s="10"/>
      <c r="M41" s="10"/>
      <c r="N41" s="10"/>
      <c r="O41" s="10"/>
      <c r="P41" s="10"/>
    </row>
    <row r="42" spans="1:16" ht="39" customHeight="1">
      <c r="A42" s="10"/>
      <c r="B42" s="27"/>
      <c r="C42" s="1200" t="s">
        <v>
540</v>
      </c>
      <c r="D42" s="1201"/>
      <c r="E42" s="1202"/>
      <c r="F42" s="24" t="s">
        <v>
486</v>
      </c>
      <c r="G42" s="25" t="s">
        <v>
486</v>
      </c>
      <c r="H42" s="25" t="s">
        <v>
486</v>
      </c>
      <c r="I42" s="25" t="s">
        <v>
486</v>
      </c>
      <c r="J42" s="26" t="s">
        <v>
486</v>
      </c>
      <c r="K42" s="10"/>
      <c r="L42" s="10"/>
      <c r="M42" s="10"/>
      <c r="N42" s="10"/>
      <c r="O42" s="10"/>
      <c r="P42" s="10"/>
    </row>
    <row r="43" spans="1:16" ht="39" customHeight="1" thickBot="1">
      <c r="A43" s="10"/>
      <c r="B43" s="28"/>
      <c r="C43" s="1203" t="s">
        <v>
541</v>
      </c>
      <c r="D43" s="1204"/>
      <c r="E43" s="1205"/>
      <c r="F43" s="29">
        <v>
1.96</v>
      </c>
      <c r="G43" s="30">
        <v>
1.83</v>
      </c>
      <c r="H43" s="30">
        <v>
1.65</v>
      </c>
      <c r="I43" s="30">
        <v>
1.74</v>
      </c>
      <c r="J43" s="31">
        <v>
2.44</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Aj0IGVjrTVo2+Nksmv4wJRsWicKBvhQc+IvQ9rcMwnhQOlNBnKAtJKENiioPQpAaaPA5LYbXSFvFVYJYm+cl2g==" saltValue="Y+qshsPQhy+zeBc362IX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0"/>
  <sheetViews>
    <sheetView showGridLines="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
7</v>
      </c>
      <c r="P43" s="36"/>
      <c r="Q43" s="36"/>
      <c r="R43" s="36"/>
      <c r="S43" s="36"/>
      <c r="T43" s="36"/>
      <c r="U43" s="36"/>
    </row>
    <row r="44" spans="1:21" ht="30.75" customHeight="1" thickBot="1">
      <c r="A44" s="36"/>
      <c r="B44" s="39" t="s">
        <v>
8</v>
      </c>
      <c r="C44" s="40"/>
      <c r="D44" s="40"/>
      <c r="E44" s="41"/>
      <c r="F44" s="41"/>
      <c r="G44" s="41"/>
      <c r="H44" s="41"/>
      <c r="I44" s="41"/>
      <c r="J44" s="42" t="s">
        <v>
2</v>
      </c>
      <c r="K44" s="43" t="s">
        <v>
527</v>
      </c>
      <c r="L44" s="44" t="s">
        <v>
528</v>
      </c>
      <c r="M44" s="44" t="s">
        <v>
529</v>
      </c>
      <c r="N44" s="44" t="s">
        <v>
530</v>
      </c>
      <c r="O44" s="45" t="s">
        <v>
531</v>
      </c>
      <c r="P44" s="36"/>
      <c r="Q44" s="36"/>
      <c r="R44" s="36"/>
      <c r="S44" s="36"/>
      <c r="T44" s="36"/>
      <c r="U44" s="36"/>
    </row>
    <row r="45" spans="1:21" ht="30.75" customHeight="1">
      <c r="A45" s="36"/>
      <c r="B45" s="1226" t="s">
        <v>
616</v>
      </c>
      <c r="C45" s="1227"/>
      <c r="D45" s="46"/>
      <c r="E45" s="1232" t="s">
        <v>
9</v>
      </c>
      <c r="F45" s="1232"/>
      <c r="G45" s="1232"/>
      <c r="H45" s="1232"/>
      <c r="I45" s="1232"/>
      <c r="J45" s="1233"/>
      <c r="K45" s="47">
        <v>
177549</v>
      </c>
      <c r="L45" s="48">
        <v>
171969</v>
      </c>
      <c r="M45" s="48">
        <v>
137757</v>
      </c>
      <c r="N45" s="48">
        <v>
123879</v>
      </c>
      <c r="O45" s="49">
        <v>
111531</v>
      </c>
      <c r="P45" s="36"/>
      <c r="Q45" s="36"/>
      <c r="R45" s="36"/>
      <c r="S45" s="36"/>
      <c r="T45" s="36"/>
      <c r="U45" s="36"/>
    </row>
    <row r="46" spans="1:21" ht="30.75" customHeight="1">
      <c r="A46" s="36"/>
      <c r="B46" s="1228"/>
      <c r="C46" s="1229"/>
      <c r="D46" s="50"/>
      <c r="E46" s="1210" t="s">
        <v>
10</v>
      </c>
      <c r="F46" s="1210"/>
      <c r="G46" s="1210"/>
      <c r="H46" s="1210"/>
      <c r="I46" s="1210"/>
      <c r="J46" s="1211"/>
      <c r="K46" s="51" t="s">
        <v>
486</v>
      </c>
      <c r="L46" s="52" t="s">
        <v>
486</v>
      </c>
      <c r="M46" s="52" t="s">
        <v>
486</v>
      </c>
      <c r="N46" s="52" t="s">
        <v>
486</v>
      </c>
      <c r="O46" s="53" t="s">
        <v>
486</v>
      </c>
      <c r="P46" s="36"/>
      <c r="Q46" s="36"/>
      <c r="R46" s="36"/>
      <c r="S46" s="36"/>
      <c r="T46" s="36"/>
      <c r="U46" s="36"/>
    </row>
    <row r="47" spans="1:21" ht="30.75" customHeight="1">
      <c r="A47" s="36"/>
      <c r="B47" s="1228"/>
      <c r="C47" s="1229"/>
      <c r="D47" s="50"/>
      <c r="E47" s="1210" t="s">
        <v>
617</v>
      </c>
      <c r="F47" s="1210"/>
      <c r="G47" s="1210"/>
      <c r="H47" s="1210"/>
      <c r="I47" s="1210"/>
      <c r="J47" s="1211"/>
      <c r="K47" s="51">
        <v>
299946</v>
      </c>
      <c r="L47" s="52">
        <v>
310053</v>
      </c>
      <c r="M47" s="52">
        <v>
300349</v>
      </c>
      <c r="N47" s="52">
        <v>
293517</v>
      </c>
      <c r="O47" s="53">
        <v>
302198</v>
      </c>
      <c r="P47" s="36"/>
      <c r="Q47" s="36"/>
      <c r="R47" s="36"/>
      <c r="S47" s="36"/>
      <c r="T47" s="36"/>
      <c r="U47" s="36"/>
    </row>
    <row r="48" spans="1:21" ht="30.75" customHeight="1">
      <c r="A48" s="36"/>
      <c r="B48" s="1228"/>
      <c r="C48" s="1229"/>
      <c r="D48" s="50"/>
      <c r="E48" s="1210" t="s">
        <v>
11</v>
      </c>
      <c r="F48" s="1210"/>
      <c r="G48" s="1210"/>
      <c r="H48" s="1210"/>
      <c r="I48" s="1210"/>
      <c r="J48" s="1211"/>
      <c r="K48" s="51">
        <v>
117767</v>
      </c>
      <c r="L48" s="52">
        <v>
116074</v>
      </c>
      <c r="M48" s="52">
        <v>
117757</v>
      </c>
      <c r="N48" s="52">
        <v>
114333</v>
      </c>
      <c r="O48" s="53">
        <v>
115593</v>
      </c>
      <c r="P48" s="36"/>
      <c r="Q48" s="36"/>
      <c r="R48" s="36"/>
      <c r="S48" s="36"/>
      <c r="T48" s="36"/>
      <c r="U48" s="36"/>
    </row>
    <row r="49" spans="1:21" ht="30.75" customHeight="1">
      <c r="A49" s="36"/>
      <c r="B49" s="1228"/>
      <c r="C49" s="1229"/>
      <c r="D49" s="50"/>
      <c r="E49" s="1210" t="s">
        <v>
12</v>
      </c>
      <c r="F49" s="1210"/>
      <c r="G49" s="1210"/>
      <c r="H49" s="1210"/>
      <c r="I49" s="1210"/>
      <c r="J49" s="1211"/>
      <c r="K49" s="51" t="s">
        <v>
486</v>
      </c>
      <c r="L49" s="52" t="s">
        <v>
486</v>
      </c>
      <c r="M49" s="52" t="s">
        <v>
486</v>
      </c>
      <c r="N49" s="52" t="s">
        <v>
486</v>
      </c>
      <c r="O49" s="53" t="s">
        <v>
486</v>
      </c>
      <c r="P49" s="36"/>
      <c r="Q49" s="36"/>
      <c r="R49" s="36"/>
      <c r="S49" s="36"/>
      <c r="T49" s="36"/>
      <c r="U49" s="36"/>
    </row>
    <row r="50" spans="1:21" ht="30.75" customHeight="1">
      <c r="A50" s="36"/>
      <c r="B50" s="1228"/>
      <c r="C50" s="1229"/>
      <c r="D50" s="50"/>
      <c r="E50" s="1210" t="s">
        <v>
13</v>
      </c>
      <c r="F50" s="1210"/>
      <c r="G50" s="1210"/>
      <c r="H50" s="1210"/>
      <c r="I50" s="1210"/>
      <c r="J50" s="1211"/>
      <c r="K50" s="51">
        <v>
4566</v>
      </c>
      <c r="L50" s="52">
        <v>
3168</v>
      </c>
      <c r="M50" s="52">
        <v>
3063</v>
      </c>
      <c r="N50" s="52">
        <v>
5109</v>
      </c>
      <c r="O50" s="53">
        <v>
2492</v>
      </c>
      <c r="P50" s="36"/>
      <c r="Q50" s="36"/>
      <c r="R50" s="36"/>
      <c r="S50" s="36"/>
      <c r="T50" s="36"/>
      <c r="U50" s="36"/>
    </row>
    <row r="51" spans="1:21" ht="30.75" customHeight="1">
      <c r="A51" s="36"/>
      <c r="B51" s="1230"/>
      <c r="C51" s="1231"/>
      <c r="D51" s="54"/>
      <c r="E51" s="1210" t="s">
        <v>
618</v>
      </c>
      <c r="F51" s="1210"/>
      <c r="G51" s="1210"/>
      <c r="H51" s="1210"/>
      <c r="I51" s="1210"/>
      <c r="J51" s="1211"/>
      <c r="K51" s="51" t="s">
        <v>
486</v>
      </c>
      <c r="L51" s="52" t="s">
        <v>
486</v>
      </c>
      <c r="M51" s="52" t="s">
        <v>
486</v>
      </c>
      <c r="N51" s="52" t="s">
        <v>
486</v>
      </c>
      <c r="O51" s="53" t="s">
        <v>
486</v>
      </c>
      <c r="P51" s="36"/>
      <c r="Q51" s="36"/>
      <c r="R51" s="36"/>
      <c r="S51" s="36"/>
      <c r="T51" s="36"/>
      <c r="U51" s="36"/>
    </row>
    <row r="52" spans="1:21" ht="30.75" customHeight="1">
      <c r="A52" s="36"/>
      <c r="B52" s="1208" t="s">
        <v>
14</v>
      </c>
      <c r="C52" s="1209"/>
      <c r="D52" s="54"/>
      <c r="E52" s="1210" t="s">
        <v>
15</v>
      </c>
      <c r="F52" s="1210"/>
      <c r="G52" s="1210"/>
      <c r="H52" s="1210"/>
      <c r="I52" s="1210"/>
      <c r="J52" s="1211"/>
      <c r="K52" s="51">
        <v>
562266</v>
      </c>
      <c r="L52" s="52">
        <v>
538164</v>
      </c>
      <c r="M52" s="52">
        <v>
501749</v>
      </c>
      <c r="N52" s="52">
        <v>
481569</v>
      </c>
      <c r="O52" s="53">
        <v>
484511</v>
      </c>
      <c r="P52" s="36"/>
      <c r="Q52" s="36"/>
      <c r="R52" s="36"/>
      <c r="S52" s="36"/>
      <c r="T52" s="36"/>
      <c r="U52" s="36"/>
    </row>
    <row r="53" spans="1:21" ht="30.75" customHeight="1" thickBot="1">
      <c r="A53" s="36"/>
      <c r="B53" s="1212" t="s">
        <v>
16</v>
      </c>
      <c r="C53" s="1213"/>
      <c r="D53" s="55"/>
      <c r="E53" s="1214" t="s">
        <v>
619</v>
      </c>
      <c r="F53" s="1214"/>
      <c r="G53" s="1214"/>
      <c r="H53" s="1214"/>
      <c r="I53" s="1214"/>
      <c r="J53" s="1215"/>
      <c r="K53" s="56">
        <v>
37562</v>
      </c>
      <c r="L53" s="57">
        <v>
63100</v>
      </c>
      <c r="M53" s="57">
        <v>
57177</v>
      </c>
      <c r="N53" s="57">
        <v>
55269</v>
      </c>
      <c r="O53" s="58">
        <v>
47303</v>
      </c>
      <c r="P53" s="36"/>
      <c r="Q53" s="36"/>
      <c r="R53" s="36"/>
      <c r="S53" s="36"/>
      <c r="T53" s="36"/>
      <c r="U53" s="36"/>
    </row>
    <row r="54" spans="1:21" ht="24" customHeight="1" thickBot="1">
      <c r="A54" s="36"/>
      <c r="B54" s="59" t="s">
        <v>
17</v>
      </c>
      <c r="C54" s="36"/>
      <c r="D54" s="36"/>
      <c r="E54" s="36"/>
      <c r="F54" s="36"/>
      <c r="G54" s="36"/>
      <c r="H54" s="36"/>
      <c r="I54" s="36"/>
      <c r="J54" s="36"/>
      <c r="K54" s="36"/>
      <c r="L54" s="36"/>
      <c r="M54" s="36"/>
      <c r="N54" s="36"/>
      <c r="O54" s="36"/>
      <c r="P54" s="36"/>
      <c r="Q54" s="36"/>
      <c r="R54" s="36"/>
      <c r="S54" s="36"/>
      <c r="T54" s="36"/>
      <c r="U54" s="36"/>
    </row>
    <row r="55" spans="1:21" ht="30.75" customHeight="1" thickBot="1">
      <c r="A55" s="36"/>
      <c r="B55" s="60"/>
      <c r="C55" s="61"/>
      <c r="D55" s="61"/>
      <c r="E55" s="62"/>
      <c r="F55" s="62"/>
      <c r="G55" s="62"/>
      <c r="H55" s="62"/>
      <c r="I55" s="62"/>
      <c r="J55" s="63" t="s">
        <v>
2</v>
      </c>
      <c r="K55" s="64" t="s">
        <v>
542</v>
      </c>
      <c r="L55" s="65" t="s">
        <v>
543</v>
      </c>
      <c r="M55" s="65" t="s">
        <v>
544</v>
      </c>
      <c r="N55" s="65" t="s">
        <v>
545</v>
      </c>
      <c r="O55" s="66" t="s">
        <v>
546</v>
      </c>
      <c r="P55" s="36"/>
      <c r="Q55" s="36"/>
      <c r="R55" s="36"/>
      <c r="S55" s="36"/>
      <c r="T55" s="36"/>
      <c r="U55" s="36"/>
    </row>
    <row r="56" spans="1:21" ht="30.75" customHeight="1">
      <c r="A56" s="36"/>
      <c r="B56" s="1216" t="s">
        <v>
18</v>
      </c>
      <c r="C56" s="1217"/>
      <c r="D56" s="1220" t="s">
        <v>
19</v>
      </c>
      <c r="E56" s="1221"/>
      <c r="F56" s="1221"/>
      <c r="G56" s="1221"/>
      <c r="H56" s="1221"/>
      <c r="I56" s="1221"/>
      <c r="J56" s="1222"/>
      <c r="K56" s="67">
        <v>
1377720</v>
      </c>
      <c r="L56" s="68">
        <v>
1293233</v>
      </c>
      <c r="M56" s="68">
        <v>
1284379</v>
      </c>
      <c r="N56" s="68">
        <v>
1346443</v>
      </c>
      <c r="O56" s="69">
        <v>
1496284</v>
      </c>
      <c r="P56" s="36"/>
      <c r="Q56" s="36"/>
      <c r="R56" s="36"/>
      <c r="S56" s="36"/>
      <c r="T56" s="36"/>
      <c r="U56" s="36"/>
    </row>
    <row r="57" spans="1:21" ht="30.75" customHeight="1" thickBot="1">
      <c r="A57" s="36"/>
      <c r="B57" s="1218"/>
      <c r="C57" s="1219"/>
      <c r="D57" s="1223" t="s">
        <v>
20</v>
      </c>
      <c r="E57" s="1224"/>
      <c r="F57" s="1224"/>
      <c r="G57" s="1224"/>
      <c r="H57" s="1224"/>
      <c r="I57" s="1224"/>
      <c r="J57" s="1225"/>
      <c r="K57" s="70">
        <v>
1249736</v>
      </c>
      <c r="L57" s="71">
        <v>
1032080</v>
      </c>
      <c r="M57" s="71">
        <v>
1087947</v>
      </c>
      <c r="N57" s="71">
        <v>
1205489</v>
      </c>
      <c r="O57" s="72">
        <v>
1288956</v>
      </c>
      <c r="P57" s="36"/>
      <c r="Q57" s="36"/>
      <c r="R57" s="36"/>
      <c r="S57" s="36"/>
      <c r="T57" s="36"/>
      <c r="U57" s="36"/>
    </row>
    <row r="58" spans="1:21" ht="17.25" customHeight="1">
      <c r="A58" s="36"/>
      <c r="B58" s="73"/>
      <c r="C58" s="73"/>
      <c r="D58" s="74" t="s">
        <v>
21</v>
      </c>
      <c r="E58" s="74"/>
      <c r="F58" s="74"/>
      <c r="G58" s="74"/>
      <c r="H58" s="74"/>
      <c r="I58" s="74"/>
      <c r="J58" s="74"/>
      <c r="K58" s="75"/>
      <c r="L58" s="75"/>
      <c r="M58" s="75"/>
      <c r="N58" s="75"/>
      <c r="O58" s="75"/>
      <c r="P58" s="36"/>
      <c r="Q58" s="36"/>
      <c r="R58" s="36"/>
      <c r="S58" s="36"/>
      <c r="T58" s="36"/>
      <c r="U58" s="36"/>
    </row>
    <row r="59" spans="1:21" ht="17.25" customHeight="1">
      <c r="A59" s="36"/>
      <c r="B59" s="73"/>
      <c r="C59" s="73"/>
      <c r="D59" s="74" t="s">
        <v>
22</v>
      </c>
      <c r="E59" s="74"/>
      <c r="F59" s="74"/>
      <c r="G59" s="74"/>
      <c r="H59" s="74"/>
      <c r="I59" s="74"/>
      <c r="J59" s="74"/>
      <c r="K59" s="75"/>
      <c r="L59" s="75"/>
      <c r="M59" s="75"/>
      <c r="N59" s="75"/>
      <c r="O59" s="75"/>
      <c r="P59" s="36"/>
      <c r="Q59" s="36"/>
      <c r="R59" s="36"/>
      <c r="S59" s="36"/>
      <c r="T59" s="36"/>
      <c r="U59" s="36"/>
    </row>
    <row r="60" spans="1:21" ht="24" customHeight="1">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8kJqxPk18+4nkyRk17bHqUvDtdJQ/8ICFyAa4Wle/DfgCiNYs2D4NXKE0eNV3w/lzTMMNUTGFOlz9NEar65TUQ==" saltValue="N5xPBnH6UI1ITK7egaAF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headerFooter alignWithMargins="0">
    <oddFooter>
&amp;C&amp;P/&amp;N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86"/>
  <sheetViews>
    <sheetView showGridLines="0" zoomScaleSheetLayoutView="100" workbookViewId="0"/>
  </sheetViews>
  <sheetFormatPr defaultColWidth="0" defaultRowHeight="13.5" customHeight="1" zeroHeight="1"/>
  <cols>
    <col min="1" max="1" width="6.6640625" style="77" customWidth="1"/>
    <col min="2" max="3" width="12.6640625" style="77" customWidth="1"/>
    <col min="4" max="4" width="11.6640625" style="77" customWidth="1"/>
    <col min="5" max="8" width="10.33203125" style="77" customWidth="1"/>
    <col min="9" max="13" width="16.33203125" style="77" customWidth="1"/>
    <col min="14" max="19" width="12.6640625" style="77" customWidth="1"/>
    <col min="20" max="16384" width="0" style="7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8" t="s">
        <v>
7</v>
      </c>
    </row>
    <row r="40" spans="2:13" ht="27.75" customHeight="1" thickBot="1">
      <c r="B40" s="79" t="s">
        <v>
8</v>
      </c>
      <c r="C40" s="80"/>
      <c r="D40" s="80"/>
      <c r="E40" s="81"/>
      <c r="F40" s="81"/>
      <c r="G40" s="81"/>
      <c r="H40" s="82" t="s">
        <v>
2</v>
      </c>
      <c r="I40" s="383" t="s">
        <v>
527</v>
      </c>
      <c r="J40" s="384" t="s">
        <v>
528</v>
      </c>
      <c r="K40" s="384" t="s">
        <v>
529</v>
      </c>
      <c r="L40" s="384" t="s">
        <v>
530</v>
      </c>
      <c r="M40" s="385" t="s">
        <v>
531</v>
      </c>
    </row>
    <row r="41" spans="2:13" ht="27.75" customHeight="1">
      <c r="B41" s="1246" t="s">
        <v>
620</v>
      </c>
      <c r="C41" s="1247"/>
      <c r="D41" s="83"/>
      <c r="E41" s="1248" t="s">
        <v>
23</v>
      </c>
      <c r="F41" s="1248"/>
      <c r="G41" s="1248"/>
      <c r="H41" s="1249"/>
      <c r="I41" s="386">
        <v>
6548270</v>
      </c>
      <c r="J41" s="387">
        <v>
6249084</v>
      </c>
      <c r="K41" s="387">
        <v>
6059353</v>
      </c>
      <c r="L41" s="387">
        <v>
5849226</v>
      </c>
      <c r="M41" s="388">
        <v>
5667531</v>
      </c>
    </row>
    <row r="42" spans="2:13" ht="27.75" customHeight="1">
      <c r="B42" s="1236"/>
      <c r="C42" s="1237"/>
      <c r="D42" s="84"/>
      <c r="E42" s="1240" t="s">
        <v>
24</v>
      </c>
      <c r="F42" s="1240"/>
      <c r="G42" s="1240"/>
      <c r="H42" s="1241"/>
      <c r="I42" s="389">
        <v>
81707</v>
      </c>
      <c r="J42" s="390">
        <v>
73325</v>
      </c>
      <c r="K42" s="390">
        <v>
64739</v>
      </c>
      <c r="L42" s="390">
        <v>
53826</v>
      </c>
      <c r="M42" s="391">
        <v>
46831</v>
      </c>
    </row>
    <row r="43" spans="2:13" ht="27.75" customHeight="1">
      <c r="B43" s="1236"/>
      <c r="C43" s="1237"/>
      <c r="D43" s="84"/>
      <c r="E43" s="1240" t="s">
        <v>
25</v>
      </c>
      <c r="F43" s="1240"/>
      <c r="G43" s="1240"/>
      <c r="H43" s="1241"/>
      <c r="I43" s="389">
        <v>
1171377</v>
      </c>
      <c r="J43" s="390">
        <v>
1163015</v>
      </c>
      <c r="K43" s="390">
        <v>
1183580</v>
      </c>
      <c r="L43" s="390">
        <v>
1130383</v>
      </c>
      <c r="M43" s="391">
        <v>
1128728</v>
      </c>
    </row>
    <row r="44" spans="2:13" ht="27.75" customHeight="1">
      <c r="B44" s="1236"/>
      <c r="C44" s="1237"/>
      <c r="D44" s="84"/>
      <c r="E44" s="1240" t="s">
        <v>
26</v>
      </c>
      <c r="F44" s="1240"/>
      <c r="G44" s="1240"/>
      <c r="H44" s="1241"/>
      <c r="I44" s="389" t="s">
        <v>
486</v>
      </c>
      <c r="J44" s="390" t="s">
        <v>
486</v>
      </c>
      <c r="K44" s="390" t="s">
        <v>
486</v>
      </c>
      <c r="L44" s="390" t="s">
        <v>
486</v>
      </c>
      <c r="M44" s="391" t="s">
        <v>
486</v>
      </c>
    </row>
    <row r="45" spans="2:13" ht="27.75" customHeight="1">
      <c r="B45" s="1236"/>
      <c r="C45" s="1237"/>
      <c r="D45" s="84"/>
      <c r="E45" s="1240" t="s">
        <v>
27</v>
      </c>
      <c r="F45" s="1240"/>
      <c r="G45" s="1240"/>
      <c r="H45" s="1241"/>
      <c r="I45" s="389">
        <v>
1073038</v>
      </c>
      <c r="J45" s="390">
        <v>
1031464</v>
      </c>
      <c r="K45" s="390">
        <v>
1015621</v>
      </c>
      <c r="L45" s="390">
        <v>
963710</v>
      </c>
      <c r="M45" s="391">
        <v>
923556</v>
      </c>
    </row>
    <row r="46" spans="2:13" ht="27.75" customHeight="1">
      <c r="B46" s="1236"/>
      <c r="C46" s="1237"/>
      <c r="D46" s="85"/>
      <c r="E46" s="1250" t="s">
        <v>
28</v>
      </c>
      <c r="F46" s="1250"/>
      <c r="G46" s="1250"/>
      <c r="H46" s="1251"/>
      <c r="I46" s="389">
        <v>
39218</v>
      </c>
      <c r="J46" s="390">
        <v>
32236</v>
      </c>
      <c r="K46" s="390">
        <v>
30251</v>
      </c>
      <c r="L46" s="390">
        <v>
29320</v>
      </c>
      <c r="M46" s="391">
        <v>
28201</v>
      </c>
    </row>
    <row r="47" spans="2:13" ht="27.75" customHeight="1">
      <c r="B47" s="1236"/>
      <c r="C47" s="1237"/>
      <c r="D47" s="86"/>
      <c r="E47" s="1252" t="s">
        <v>
621</v>
      </c>
      <c r="F47" s="1253"/>
      <c r="G47" s="1253"/>
      <c r="H47" s="1254"/>
      <c r="I47" s="389" t="s">
        <v>
486</v>
      </c>
      <c r="J47" s="390" t="s">
        <v>
486</v>
      </c>
      <c r="K47" s="390" t="s">
        <v>
486</v>
      </c>
      <c r="L47" s="390" t="s">
        <v>
486</v>
      </c>
      <c r="M47" s="391" t="s">
        <v>
486</v>
      </c>
    </row>
    <row r="48" spans="2:13" ht="27.75" customHeight="1">
      <c r="B48" s="1236"/>
      <c r="C48" s="1237"/>
      <c r="D48" s="84"/>
      <c r="E48" s="1240" t="s">
        <v>
29</v>
      </c>
      <c r="F48" s="1240"/>
      <c r="G48" s="1240"/>
      <c r="H48" s="1241"/>
      <c r="I48" s="389" t="s">
        <v>
486</v>
      </c>
      <c r="J48" s="390" t="s">
        <v>
486</v>
      </c>
      <c r="K48" s="390" t="s">
        <v>
486</v>
      </c>
      <c r="L48" s="390" t="s">
        <v>
486</v>
      </c>
      <c r="M48" s="391" t="s">
        <v>
486</v>
      </c>
    </row>
    <row r="49" spans="2:13" ht="27.75" customHeight="1">
      <c r="B49" s="1238"/>
      <c r="C49" s="1239"/>
      <c r="D49" s="84"/>
      <c r="E49" s="1240" t="s">
        <v>
30</v>
      </c>
      <c r="F49" s="1240"/>
      <c r="G49" s="1240"/>
      <c r="H49" s="1241"/>
      <c r="I49" s="389" t="s">
        <v>
486</v>
      </c>
      <c r="J49" s="390" t="s">
        <v>
486</v>
      </c>
      <c r="K49" s="390" t="s">
        <v>
486</v>
      </c>
      <c r="L49" s="390" t="s">
        <v>
486</v>
      </c>
      <c r="M49" s="391" t="s">
        <v>
486</v>
      </c>
    </row>
    <row r="50" spans="2:13" ht="27.75" customHeight="1">
      <c r="B50" s="1234" t="s">
        <v>
31</v>
      </c>
      <c r="C50" s="1235"/>
      <c r="D50" s="87"/>
      <c r="E50" s="1240" t="s">
        <v>
32</v>
      </c>
      <c r="F50" s="1240"/>
      <c r="G50" s="1240"/>
      <c r="H50" s="1241"/>
      <c r="I50" s="389">
        <v>
2903714</v>
      </c>
      <c r="J50" s="390">
        <v>
3375222</v>
      </c>
      <c r="K50" s="390">
        <v>
3741276</v>
      </c>
      <c r="L50" s="390">
        <v>
4027144</v>
      </c>
      <c r="M50" s="391">
        <v>
3735114</v>
      </c>
    </row>
    <row r="51" spans="2:13" ht="27.75" customHeight="1">
      <c r="B51" s="1236"/>
      <c r="C51" s="1237"/>
      <c r="D51" s="84"/>
      <c r="E51" s="1240" t="s">
        <v>
33</v>
      </c>
      <c r="F51" s="1240"/>
      <c r="G51" s="1240"/>
      <c r="H51" s="1241"/>
      <c r="I51" s="389">
        <v>
1398424</v>
      </c>
      <c r="J51" s="390">
        <v>
1355780</v>
      </c>
      <c r="K51" s="390">
        <v>
1332788</v>
      </c>
      <c r="L51" s="390">
        <v>
1220336</v>
      </c>
      <c r="M51" s="391">
        <v>
1151270</v>
      </c>
    </row>
    <row r="52" spans="2:13" ht="27.75" customHeight="1">
      <c r="B52" s="1238"/>
      <c r="C52" s="1239"/>
      <c r="D52" s="84"/>
      <c r="E52" s="1240" t="s">
        <v>
34</v>
      </c>
      <c r="F52" s="1240"/>
      <c r="G52" s="1240"/>
      <c r="H52" s="1241"/>
      <c r="I52" s="389">
        <v>
3102416</v>
      </c>
      <c r="J52" s="390">
        <v>
2759384</v>
      </c>
      <c r="K52" s="390">
        <v>
2580637</v>
      </c>
      <c r="L52" s="390">
        <v>
2331222</v>
      </c>
      <c r="M52" s="391">
        <v>
2103609</v>
      </c>
    </row>
    <row r="53" spans="2:13" ht="27.75" customHeight="1" thickBot="1">
      <c r="B53" s="1242" t="s">
        <v>
622</v>
      </c>
      <c r="C53" s="1243"/>
      <c r="D53" s="88"/>
      <c r="E53" s="1244" t="s">
        <v>
35</v>
      </c>
      <c r="F53" s="1244"/>
      <c r="G53" s="1244"/>
      <c r="H53" s="1245"/>
      <c r="I53" s="392">
        <v>
1509056</v>
      </c>
      <c r="J53" s="393">
        <v>
1058739</v>
      </c>
      <c r="K53" s="393">
        <v>
698845</v>
      </c>
      <c r="L53" s="393">
        <v>
447762</v>
      </c>
      <c r="M53" s="394">
        <v>
804854</v>
      </c>
    </row>
    <row r="54" spans="2:13" ht="27.75" customHeight="1">
      <c r="B54" s="89"/>
      <c r="C54" s="89"/>
      <c r="D54" s="89"/>
      <c r="E54" s="90"/>
      <c r="F54" s="90"/>
      <c r="G54" s="90"/>
      <c r="H54" s="90"/>
      <c r="I54" s="91"/>
      <c r="J54" s="91"/>
      <c r="K54" s="91"/>
      <c r="L54" s="91"/>
      <c r="M54" s="91"/>
    </row>
    <row r="55" spans="2:13" ht="12.75" customHeight="1"/>
    <row r="56" spans="2:13" ht="12.75" hidden="1" customHeight="1"/>
    <row r="57" spans="2:13" ht="12.75" hidden="1" customHeight="1"/>
    <row r="58" spans="2:13" ht="12.75" hidden="1" customHeight="1"/>
    <row r="59" spans="2:13" ht="13.05" hidden="1"/>
    <row r="60" spans="2:13" ht="13.05" hidden="1"/>
    <row r="61" spans="2:13" ht="13.05" hidden="1"/>
    <row r="62" spans="2:13" ht="13.05" hidden="1"/>
    <row r="63" spans="2:13" ht="13.05" hidden="1"/>
    <row r="64" spans="2:13" ht="13.05" hidden="1"/>
    <row r="65" ht="13.0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KS38gzh1A9rkjggcznb0A3CWPER8wWXQWUxj30PcgwpIfnzNBZ1Mf9C6GdNEQg6OuRStXicHLaA7GHwB4jvoQ==" saltValue="RRsU0ps9Mt0OFk+jHPxF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2" t="s">
        <v>
36</v>
      </c>
    </row>
    <row r="54" spans="2:8" ht="29.25" customHeight="1" thickBot="1">
      <c r="B54" s="93" t="s">
        <v>
1</v>
      </c>
      <c r="C54" s="94"/>
      <c r="D54" s="94"/>
      <c r="E54" s="95" t="s">
        <v>
2</v>
      </c>
      <c r="F54" s="96" t="s">
        <v>
529</v>
      </c>
      <c r="G54" s="96" t="s">
        <v>
530</v>
      </c>
      <c r="H54" s="97" t="s">
        <v>
531</v>
      </c>
    </row>
    <row r="55" spans="2:8" ht="52.5" customHeight="1">
      <c r="B55" s="98"/>
      <c r="C55" s="1263" t="s">
        <v>
37</v>
      </c>
      <c r="D55" s="1263"/>
      <c r="E55" s="1264"/>
      <c r="F55" s="99">
        <v>
627429</v>
      </c>
      <c r="G55" s="99">
        <v>
716516</v>
      </c>
      <c r="H55" s="100">
        <v>
842800</v>
      </c>
    </row>
    <row r="56" spans="2:8" ht="52.5" customHeight="1">
      <c r="B56" s="101"/>
      <c r="C56" s="1265" t="s">
        <v>
38</v>
      </c>
      <c r="D56" s="1265"/>
      <c r="E56" s="1266"/>
      <c r="F56" s="102" t="s">
        <v>
486</v>
      </c>
      <c r="G56" s="102" t="s">
        <v>
486</v>
      </c>
      <c r="H56" s="103" t="s">
        <v>
486</v>
      </c>
    </row>
    <row r="57" spans="2:8" ht="53.25" customHeight="1">
      <c r="B57" s="101"/>
      <c r="C57" s="1267" t="s">
        <v>
39</v>
      </c>
      <c r="D57" s="1267"/>
      <c r="E57" s="1268"/>
      <c r="F57" s="104">
        <v>
1950430</v>
      </c>
      <c r="G57" s="104">
        <v>
2012007</v>
      </c>
      <c r="H57" s="105">
        <v>
1656655</v>
      </c>
    </row>
    <row r="58" spans="2:8" ht="45.75" customHeight="1">
      <c r="B58" s="106"/>
      <c r="C58" s="1255" t="s">
        <v>
623</v>
      </c>
      <c r="D58" s="1256"/>
      <c r="E58" s="1257"/>
      <c r="F58" s="107">
        <v>
378970</v>
      </c>
      <c r="G58" s="107">
        <v>
514004</v>
      </c>
      <c r="H58" s="108">
        <v>
512418</v>
      </c>
    </row>
    <row r="59" spans="2:8" ht="45.75" customHeight="1">
      <c r="B59" s="106"/>
      <c r="C59" s="1255" t="s">
        <v>
624</v>
      </c>
      <c r="D59" s="1256"/>
      <c r="E59" s="1257"/>
      <c r="F59" s="107">
        <v>
616201</v>
      </c>
      <c r="G59" s="107">
        <v>
626786</v>
      </c>
      <c r="H59" s="108">
        <v>
392255</v>
      </c>
    </row>
    <row r="60" spans="2:8" ht="45.75" customHeight="1">
      <c r="B60" s="106"/>
      <c r="C60" s="1255" t="s">
        <v>
625</v>
      </c>
      <c r="D60" s="1256"/>
      <c r="E60" s="1257"/>
      <c r="F60" s="107">
        <v>
300102</v>
      </c>
      <c r="G60" s="107">
        <v>
300133</v>
      </c>
      <c r="H60" s="108">
        <v>
210230</v>
      </c>
    </row>
    <row r="61" spans="2:8" ht="45.75" customHeight="1">
      <c r="B61" s="106"/>
      <c r="C61" s="1255" t="s">
        <v>
626</v>
      </c>
      <c r="D61" s="1256"/>
      <c r="E61" s="1257"/>
      <c r="F61" s="107">
        <v>
261401</v>
      </c>
      <c r="G61" s="107">
        <v>
222595</v>
      </c>
      <c r="H61" s="108">
        <v>
183047</v>
      </c>
    </row>
    <row r="62" spans="2:8" ht="45.75" customHeight="1" thickBot="1">
      <c r="B62" s="109"/>
      <c r="C62" s="1258" t="s">
        <v>
627</v>
      </c>
      <c r="D62" s="1259"/>
      <c r="E62" s="1260"/>
      <c r="F62" s="110" t="s">
        <v>
628</v>
      </c>
      <c r="G62" s="110" t="s">
        <v>
629</v>
      </c>
      <c r="H62" s="111">
        <v>
62025</v>
      </c>
    </row>
    <row r="63" spans="2:8" ht="52.5" customHeight="1" thickBot="1">
      <c r="B63" s="112"/>
      <c r="C63" s="1261" t="s">
        <v>
40</v>
      </c>
      <c r="D63" s="1261"/>
      <c r="E63" s="1262"/>
      <c r="F63" s="113">
        <v>
2577859</v>
      </c>
      <c r="G63" s="113">
        <v>
2728523</v>
      </c>
      <c r="H63" s="114">
        <v>
2499454</v>
      </c>
    </row>
    <row r="64" spans="2:8" ht="15" customHeight="1"/>
    <row r="65" ht="0" hidden="1" customHeight="1"/>
    <row r="66" ht="0" hidden="1" customHeight="1"/>
  </sheetData>
  <sheetProtection algorithmName="SHA-512" hashValue="JaZIbBQujSZpIpfNPgjrsdxGJFALfXD92n4gFHwBXxdIubqiTNkhqh7VNN62wWG29m69HXv7OEql1dHlDvNaQw==" saltValue="KR5fFa+Q3j0QVngys3Q4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80" zoomScaleNormal="80" zoomScaleSheetLayoutView="55" workbookViewId="0"/>
  </sheetViews>
  <sheetFormatPr defaultColWidth="0" defaultRowHeight="13.5" customHeight="1" zeroHeight="1"/>
  <cols>
    <col min="1" max="1" width="6.33203125" style="397" customWidth="1"/>
    <col min="2" max="107" width="2.44140625" style="397" customWidth="1"/>
    <col min="108" max="108" width="6.109375" style="405" customWidth="1"/>
    <col min="109" max="109" width="5.88671875" style="404" customWidth="1"/>
    <col min="110" max="110" width="19.109375" style="397" hidden="1"/>
    <col min="111" max="115" width="12.6640625" style="397" hidden="1"/>
    <col min="116" max="349" width="8.6640625" style="397" hidden="1"/>
    <col min="350" max="355" width="14.88671875" style="397" hidden="1"/>
    <col min="356" max="357" width="15.88671875" style="397" hidden="1"/>
    <col min="358" max="363" width="16.109375" style="397" hidden="1"/>
    <col min="364" max="364" width="6.109375" style="397" hidden="1"/>
    <col min="365" max="365" width="3" style="397" hidden="1"/>
    <col min="366" max="605" width="8.6640625" style="397" hidden="1"/>
    <col min="606" max="611" width="14.88671875" style="397" hidden="1"/>
    <col min="612" max="613" width="15.88671875" style="397" hidden="1"/>
    <col min="614" max="619" width="16.109375" style="397" hidden="1"/>
    <col min="620" max="620" width="6.109375" style="397" hidden="1"/>
    <col min="621" max="621" width="3" style="397" hidden="1"/>
    <col min="622" max="861" width="8.6640625" style="397" hidden="1"/>
    <col min="862" max="867" width="14.88671875" style="397" hidden="1"/>
    <col min="868" max="869" width="15.88671875" style="397" hidden="1"/>
    <col min="870" max="875" width="16.109375" style="397" hidden="1"/>
    <col min="876" max="876" width="6.109375" style="397" hidden="1"/>
    <col min="877" max="877" width="3" style="397" hidden="1"/>
    <col min="878" max="1117" width="8.6640625" style="397" hidden="1"/>
    <col min="1118" max="1123" width="14.88671875" style="397" hidden="1"/>
    <col min="1124" max="1125" width="15.88671875" style="397" hidden="1"/>
    <col min="1126" max="1131" width="16.109375" style="397" hidden="1"/>
    <col min="1132" max="1132" width="6.109375" style="397" hidden="1"/>
    <col min="1133" max="1133" width="3" style="397" hidden="1"/>
    <col min="1134" max="1373" width="8.6640625" style="397" hidden="1"/>
    <col min="1374" max="1379" width="14.88671875" style="397" hidden="1"/>
    <col min="1380" max="1381" width="15.88671875" style="397" hidden="1"/>
    <col min="1382" max="1387" width="16.109375" style="397" hidden="1"/>
    <col min="1388" max="1388" width="6.109375" style="397" hidden="1"/>
    <col min="1389" max="1389" width="3" style="397" hidden="1"/>
    <col min="1390" max="1629" width="8.6640625" style="397" hidden="1"/>
    <col min="1630" max="1635" width="14.88671875" style="397" hidden="1"/>
    <col min="1636" max="1637" width="15.88671875" style="397" hidden="1"/>
    <col min="1638" max="1643" width="16.109375" style="397" hidden="1"/>
    <col min="1644" max="1644" width="6.109375" style="397" hidden="1"/>
    <col min="1645" max="1645" width="3" style="397" hidden="1"/>
    <col min="1646" max="1885" width="8.6640625" style="397" hidden="1"/>
    <col min="1886" max="1891" width="14.88671875" style="397" hidden="1"/>
    <col min="1892" max="1893" width="15.88671875" style="397" hidden="1"/>
    <col min="1894" max="1899" width="16.109375" style="397" hidden="1"/>
    <col min="1900" max="1900" width="6.109375" style="397" hidden="1"/>
    <col min="1901" max="1901" width="3" style="397" hidden="1"/>
    <col min="1902" max="2141" width="8.6640625" style="397" hidden="1"/>
    <col min="2142" max="2147" width="14.88671875" style="397" hidden="1"/>
    <col min="2148" max="2149" width="15.88671875" style="397" hidden="1"/>
    <col min="2150" max="2155" width="16.109375" style="397" hidden="1"/>
    <col min="2156" max="2156" width="6.109375" style="397" hidden="1"/>
    <col min="2157" max="2157" width="3" style="397" hidden="1"/>
    <col min="2158" max="2397" width="8.6640625" style="397" hidden="1"/>
    <col min="2398" max="2403" width="14.88671875" style="397" hidden="1"/>
    <col min="2404" max="2405" width="15.88671875" style="397" hidden="1"/>
    <col min="2406" max="2411" width="16.109375" style="397" hidden="1"/>
    <col min="2412" max="2412" width="6.109375" style="397" hidden="1"/>
    <col min="2413" max="2413" width="3" style="397" hidden="1"/>
    <col min="2414" max="2653" width="8.6640625" style="397" hidden="1"/>
    <col min="2654" max="2659" width="14.88671875" style="397" hidden="1"/>
    <col min="2660" max="2661" width="15.88671875" style="397" hidden="1"/>
    <col min="2662" max="2667" width="16.109375" style="397" hidden="1"/>
    <col min="2668" max="2668" width="6.109375" style="397" hidden="1"/>
    <col min="2669" max="2669" width="3" style="397" hidden="1"/>
    <col min="2670" max="2909" width="8.6640625" style="397" hidden="1"/>
    <col min="2910" max="2915" width="14.88671875" style="397" hidden="1"/>
    <col min="2916" max="2917" width="15.88671875" style="397" hidden="1"/>
    <col min="2918" max="2923" width="16.109375" style="397" hidden="1"/>
    <col min="2924" max="2924" width="6.109375" style="397" hidden="1"/>
    <col min="2925" max="2925" width="3" style="397" hidden="1"/>
    <col min="2926" max="3165" width="8.6640625" style="397" hidden="1"/>
    <col min="3166" max="3171" width="14.88671875" style="397" hidden="1"/>
    <col min="3172" max="3173" width="15.88671875" style="397" hidden="1"/>
    <col min="3174" max="3179" width="16.109375" style="397" hidden="1"/>
    <col min="3180" max="3180" width="6.109375" style="397" hidden="1"/>
    <col min="3181" max="3181" width="3" style="397" hidden="1"/>
    <col min="3182" max="3421" width="8.6640625" style="397" hidden="1"/>
    <col min="3422" max="3427" width="14.88671875" style="397" hidden="1"/>
    <col min="3428" max="3429" width="15.88671875" style="397" hidden="1"/>
    <col min="3430" max="3435" width="16.109375" style="397" hidden="1"/>
    <col min="3436" max="3436" width="6.109375" style="397" hidden="1"/>
    <col min="3437" max="3437" width="3" style="397" hidden="1"/>
    <col min="3438" max="3677" width="8.6640625" style="397" hidden="1"/>
    <col min="3678" max="3683" width="14.88671875" style="397" hidden="1"/>
    <col min="3684" max="3685" width="15.88671875" style="397" hidden="1"/>
    <col min="3686" max="3691" width="16.109375" style="397" hidden="1"/>
    <col min="3692" max="3692" width="6.109375" style="397" hidden="1"/>
    <col min="3693" max="3693" width="3" style="397" hidden="1"/>
    <col min="3694" max="3933" width="8.6640625" style="397" hidden="1"/>
    <col min="3934" max="3939" width="14.88671875" style="397" hidden="1"/>
    <col min="3940" max="3941" width="15.88671875" style="397" hidden="1"/>
    <col min="3942" max="3947" width="16.109375" style="397" hidden="1"/>
    <col min="3948" max="3948" width="6.109375" style="397" hidden="1"/>
    <col min="3949" max="3949" width="3" style="397" hidden="1"/>
    <col min="3950" max="4189" width="8.6640625" style="397" hidden="1"/>
    <col min="4190" max="4195" width="14.88671875" style="397" hidden="1"/>
    <col min="4196" max="4197" width="15.88671875" style="397" hidden="1"/>
    <col min="4198" max="4203" width="16.109375" style="397" hidden="1"/>
    <col min="4204" max="4204" width="6.109375" style="397" hidden="1"/>
    <col min="4205" max="4205" width="3" style="397" hidden="1"/>
    <col min="4206" max="4445" width="8.6640625" style="397" hidden="1"/>
    <col min="4446" max="4451" width="14.88671875" style="397" hidden="1"/>
    <col min="4452" max="4453" width="15.88671875" style="397" hidden="1"/>
    <col min="4454" max="4459" width="16.109375" style="397" hidden="1"/>
    <col min="4460" max="4460" width="6.109375" style="397" hidden="1"/>
    <col min="4461" max="4461" width="3" style="397" hidden="1"/>
    <col min="4462" max="4701" width="8.6640625" style="397" hidden="1"/>
    <col min="4702" max="4707" width="14.88671875" style="397" hidden="1"/>
    <col min="4708" max="4709" width="15.88671875" style="397" hidden="1"/>
    <col min="4710" max="4715" width="16.109375" style="397" hidden="1"/>
    <col min="4716" max="4716" width="6.109375" style="397" hidden="1"/>
    <col min="4717" max="4717" width="3" style="397" hidden="1"/>
    <col min="4718" max="4957" width="8.6640625" style="397" hidden="1"/>
    <col min="4958" max="4963" width="14.88671875" style="397" hidden="1"/>
    <col min="4964" max="4965" width="15.88671875" style="397" hidden="1"/>
    <col min="4966" max="4971" width="16.109375" style="397" hidden="1"/>
    <col min="4972" max="4972" width="6.109375" style="397" hidden="1"/>
    <col min="4973" max="4973" width="3" style="397" hidden="1"/>
    <col min="4974" max="5213" width="8.6640625" style="397" hidden="1"/>
    <col min="5214" max="5219" width="14.88671875" style="397" hidden="1"/>
    <col min="5220" max="5221" width="15.88671875" style="397" hidden="1"/>
    <col min="5222" max="5227" width="16.109375" style="397" hidden="1"/>
    <col min="5228" max="5228" width="6.109375" style="397" hidden="1"/>
    <col min="5229" max="5229" width="3" style="397" hidden="1"/>
    <col min="5230" max="5469" width="8.6640625" style="397" hidden="1"/>
    <col min="5470" max="5475" width="14.88671875" style="397" hidden="1"/>
    <col min="5476" max="5477" width="15.88671875" style="397" hidden="1"/>
    <col min="5478" max="5483" width="16.109375" style="397" hidden="1"/>
    <col min="5484" max="5484" width="6.109375" style="397" hidden="1"/>
    <col min="5485" max="5485" width="3" style="397" hidden="1"/>
    <col min="5486" max="5725" width="8.6640625" style="397" hidden="1"/>
    <col min="5726" max="5731" width="14.88671875" style="397" hidden="1"/>
    <col min="5732" max="5733" width="15.88671875" style="397" hidden="1"/>
    <col min="5734" max="5739" width="16.109375" style="397" hidden="1"/>
    <col min="5740" max="5740" width="6.109375" style="397" hidden="1"/>
    <col min="5741" max="5741" width="3" style="397" hidden="1"/>
    <col min="5742" max="5981" width="8.6640625" style="397" hidden="1"/>
    <col min="5982" max="5987" width="14.88671875" style="397" hidden="1"/>
    <col min="5988" max="5989" width="15.88671875" style="397" hidden="1"/>
    <col min="5990" max="5995" width="16.109375" style="397" hidden="1"/>
    <col min="5996" max="5996" width="6.109375" style="397" hidden="1"/>
    <col min="5997" max="5997" width="3" style="397" hidden="1"/>
    <col min="5998" max="6237" width="8.6640625" style="397" hidden="1"/>
    <col min="6238" max="6243" width="14.88671875" style="397" hidden="1"/>
    <col min="6244" max="6245" width="15.88671875" style="397" hidden="1"/>
    <col min="6246" max="6251" width="16.109375" style="397" hidden="1"/>
    <col min="6252" max="6252" width="6.109375" style="397" hidden="1"/>
    <col min="6253" max="6253" width="3" style="397" hidden="1"/>
    <col min="6254" max="6493" width="8.6640625" style="397" hidden="1"/>
    <col min="6494" max="6499" width="14.88671875" style="397" hidden="1"/>
    <col min="6500" max="6501" width="15.88671875" style="397" hidden="1"/>
    <col min="6502" max="6507" width="16.109375" style="397" hidden="1"/>
    <col min="6508" max="6508" width="6.109375" style="397" hidden="1"/>
    <col min="6509" max="6509" width="3" style="397" hidden="1"/>
    <col min="6510" max="6749" width="8.6640625" style="397" hidden="1"/>
    <col min="6750" max="6755" width="14.88671875" style="397" hidden="1"/>
    <col min="6756" max="6757" width="15.88671875" style="397" hidden="1"/>
    <col min="6758" max="6763" width="16.109375" style="397" hidden="1"/>
    <col min="6764" max="6764" width="6.109375" style="397" hidden="1"/>
    <col min="6765" max="6765" width="3" style="397" hidden="1"/>
    <col min="6766" max="7005" width="8.6640625" style="397" hidden="1"/>
    <col min="7006" max="7011" width="14.88671875" style="397" hidden="1"/>
    <col min="7012" max="7013" width="15.88671875" style="397" hidden="1"/>
    <col min="7014" max="7019" width="16.109375" style="397" hidden="1"/>
    <col min="7020" max="7020" width="6.109375" style="397" hidden="1"/>
    <col min="7021" max="7021" width="3" style="397" hidden="1"/>
    <col min="7022" max="7261" width="8.6640625" style="397" hidden="1"/>
    <col min="7262" max="7267" width="14.88671875" style="397" hidden="1"/>
    <col min="7268" max="7269" width="15.88671875" style="397" hidden="1"/>
    <col min="7270" max="7275" width="16.109375" style="397" hidden="1"/>
    <col min="7276" max="7276" width="6.109375" style="397" hidden="1"/>
    <col min="7277" max="7277" width="3" style="397" hidden="1"/>
    <col min="7278" max="7517" width="8.6640625" style="397" hidden="1"/>
    <col min="7518" max="7523" width="14.88671875" style="397" hidden="1"/>
    <col min="7524" max="7525" width="15.88671875" style="397" hidden="1"/>
    <col min="7526" max="7531" width="16.109375" style="397" hidden="1"/>
    <col min="7532" max="7532" width="6.109375" style="397" hidden="1"/>
    <col min="7533" max="7533" width="3" style="397" hidden="1"/>
    <col min="7534" max="7773" width="8.6640625" style="397" hidden="1"/>
    <col min="7774" max="7779" width="14.88671875" style="397" hidden="1"/>
    <col min="7780" max="7781" width="15.88671875" style="397" hidden="1"/>
    <col min="7782" max="7787" width="16.109375" style="397" hidden="1"/>
    <col min="7788" max="7788" width="6.109375" style="397" hidden="1"/>
    <col min="7789" max="7789" width="3" style="397" hidden="1"/>
    <col min="7790" max="8029" width="8.6640625" style="397" hidden="1"/>
    <col min="8030" max="8035" width="14.88671875" style="397" hidden="1"/>
    <col min="8036" max="8037" width="15.88671875" style="397" hidden="1"/>
    <col min="8038" max="8043" width="16.109375" style="397" hidden="1"/>
    <col min="8044" max="8044" width="6.109375" style="397" hidden="1"/>
    <col min="8045" max="8045" width="3" style="397" hidden="1"/>
    <col min="8046" max="8285" width="8.6640625" style="397" hidden="1"/>
    <col min="8286" max="8291" width="14.88671875" style="397" hidden="1"/>
    <col min="8292" max="8293" width="15.88671875" style="397" hidden="1"/>
    <col min="8294" max="8299" width="16.109375" style="397" hidden="1"/>
    <col min="8300" max="8300" width="6.109375" style="397" hidden="1"/>
    <col min="8301" max="8301" width="3" style="397" hidden="1"/>
    <col min="8302" max="8541" width="8.6640625" style="397" hidden="1"/>
    <col min="8542" max="8547" width="14.88671875" style="397" hidden="1"/>
    <col min="8548" max="8549" width="15.88671875" style="397" hidden="1"/>
    <col min="8550" max="8555" width="16.109375" style="397" hidden="1"/>
    <col min="8556" max="8556" width="6.109375" style="397" hidden="1"/>
    <col min="8557" max="8557" width="3" style="397" hidden="1"/>
    <col min="8558" max="8797" width="8.6640625" style="397" hidden="1"/>
    <col min="8798" max="8803" width="14.88671875" style="397" hidden="1"/>
    <col min="8804" max="8805" width="15.88671875" style="397" hidden="1"/>
    <col min="8806" max="8811" width="16.109375" style="397" hidden="1"/>
    <col min="8812" max="8812" width="6.109375" style="397" hidden="1"/>
    <col min="8813" max="8813" width="3" style="397" hidden="1"/>
    <col min="8814" max="9053" width="8.6640625" style="397" hidden="1"/>
    <col min="9054" max="9059" width="14.88671875" style="397" hidden="1"/>
    <col min="9060" max="9061" width="15.88671875" style="397" hidden="1"/>
    <col min="9062" max="9067" width="16.109375" style="397" hidden="1"/>
    <col min="9068" max="9068" width="6.109375" style="397" hidden="1"/>
    <col min="9069" max="9069" width="3" style="397" hidden="1"/>
    <col min="9070" max="9309" width="8.6640625" style="397" hidden="1"/>
    <col min="9310" max="9315" width="14.88671875" style="397" hidden="1"/>
    <col min="9316" max="9317" width="15.88671875" style="397" hidden="1"/>
    <col min="9318" max="9323" width="16.109375" style="397" hidden="1"/>
    <col min="9324" max="9324" width="6.109375" style="397" hidden="1"/>
    <col min="9325" max="9325" width="3" style="397" hidden="1"/>
    <col min="9326" max="9565" width="8.6640625" style="397" hidden="1"/>
    <col min="9566" max="9571" width="14.88671875" style="397" hidden="1"/>
    <col min="9572" max="9573" width="15.88671875" style="397" hidden="1"/>
    <col min="9574" max="9579" width="16.109375" style="397" hidden="1"/>
    <col min="9580" max="9580" width="6.109375" style="397" hidden="1"/>
    <col min="9581" max="9581" width="3" style="397" hidden="1"/>
    <col min="9582" max="9821" width="8.6640625" style="397" hidden="1"/>
    <col min="9822" max="9827" width="14.88671875" style="397" hidden="1"/>
    <col min="9828" max="9829" width="15.88671875" style="397" hidden="1"/>
    <col min="9830" max="9835" width="16.109375" style="397" hidden="1"/>
    <col min="9836" max="9836" width="6.109375" style="397" hidden="1"/>
    <col min="9837" max="9837" width="3" style="397" hidden="1"/>
    <col min="9838" max="10077" width="8.6640625" style="397" hidden="1"/>
    <col min="10078" max="10083" width="14.88671875" style="397" hidden="1"/>
    <col min="10084" max="10085" width="15.88671875" style="397" hidden="1"/>
    <col min="10086" max="10091" width="16.109375" style="397" hidden="1"/>
    <col min="10092" max="10092" width="6.109375" style="397" hidden="1"/>
    <col min="10093" max="10093" width="3" style="397" hidden="1"/>
    <col min="10094" max="10333" width="8.6640625" style="397" hidden="1"/>
    <col min="10334" max="10339" width="14.88671875" style="397" hidden="1"/>
    <col min="10340" max="10341" width="15.88671875" style="397" hidden="1"/>
    <col min="10342" max="10347" width="16.109375" style="397" hidden="1"/>
    <col min="10348" max="10348" width="6.109375" style="397" hidden="1"/>
    <col min="10349" max="10349" width="3" style="397" hidden="1"/>
    <col min="10350" max="10589" width="8.6640625" style="397" hidden="1"/>
    <col min="10590" max="10595" width="14.88671875" style="397" hidden="1"/>
    <col min="10596" max="10597" width="15.88671875" style="397" hidden="1"/>
    <col min="10598" max="10603" width="16.109375" style="397" hidden="1"/>
    <col min="10604" max="10604" width="6.109375" style="397" hidden="1"/>
    <col min="10605" max="10605" width="3" style="397" hidden="1"/>
    <col min="10606" max="10845" width="8.6640625" style="397" hidden="1"/>
    <col min="10846" max="10851" width="14.88671875" style="397" hidden="1"/>
    <col min="10852" max="10853" width="15.88671875" style="397" hidden="1"/>
    <col min="10854" max="10859" width="16.109375" style="397" hidden="1"/>
    <col min="10860" max="10860" width="6.109375" style="397" hidden="1"/>
    <col min="10861" max="10861" width="3" style="397" hidden="1"/>
    <col min="10862" max="11101" width="8.6640625" style="397" hidden="1"/>
    <col min="11102" max="11107" width="14.88671875" style="397" hidden="1"/>
    <col min="11108" max="11109" width="15.88671875" style="397" hidden="1"/>
    <col min="11110" max="11115" width="16.109375" style="397" hidden="1"/>
    <col min="11116" max="11116" width="6.109375" style="397" hidden="1"/>
    <col min="11117" max="11117" width="3" style="397" hidden="1"/>
    <col min="11118" max="11357" width="8.6640625" style="397" hidden="1"/>
    <col min="11358" max="11363" width="14.88671875" style="397" hidden="1"/>
    <col min="11364" max="11365" width="15.88671875" style="397" hidden="1"/>
    <col min="11366" max="11371" width="16.109375" style="397" hidden="1"/>
    <col min="11372" max="11372" width="6.109375" style="397" hidden="1"/>
    <col min="11373" max="11373" width="3" style="397" hidden="1"/>
    <col min="11374" max="11613" width="8.6640625" style="397" hidden="1"/>
    <col min="11614" max="11619" width="14.88671875" style="397" hidden="1"/>
    <col min="11620" max="11621" width="15.88671875" style="397" hidden="1"/>
    <col min="11622" max="11627" width="16.109375" style="397" hidden="1"/>
    <col min="11628" max="11628" width="6.109375" style="397" hidden="1"/>
    <col min="11629" max="11629" width="3" style="397" hidden="1"/>
    <col min="11630" max="11869" width="8.6640625" style="397" hidden="1"/>
    <col min="11870" max="11875" width="14.88671875" style="397" hidden="1"/>
    <col min="11876" max="11877" width="15.88671875" style="397" hidden="1"/>
    <col min="11878" max="11883" width="16.109375" style="397" hidden="1"/>
    <col min="11884" max="11884" width="6.109375" style="397" hidden="1"/>
    <col min="11885" max="11885" width="3" style="397" hidden="1"/>
    <col min="11886" max="12125" width="8.6640625" style="397" hidden="1"/>
    <col min="12126" max="12131" width="14.88671875" style="397" hidden="1"/>
    <col min="12132" max="12133" width="15.88671875" style="397" hidden="1"/>
    <col min="12134" max="12139" width="16.109375" style="397" hidden="1"/>
    <col min="12140" max="12140" width="6.109375" style="397" hidden="1"/>
    <col min="12141" max="12141" width="3" style="397" hidden="1"/>
    <col min="12142" max="12381" width="8.6640625" style="397" hidden="1"/>
    <col min="12382" max="12387" width="14.88671875" style="397" hidden="1"/>
    <col min="12388" max="12389" width="15.88671875" style="397" hidden="1"/>
    <col min="12390" max="12395" width="16.109375" style="397" hidden="1"/>
    <col min="12396" max="12396" width="6.109375" style="397" hidden="1"/>
    <col min="12397" max="12397" width="3" style="397" hidden="1"/>
    <col min="12398" max="12637" width="8.6640625" style="397" hidden="1"/>
    <col min="12638" max="12643" width="14.88671875" style="397" hidden="1"/>
    <col min="12644" max="12645" width="15.88671875" style="397" hidden="1"/>
    <col min="12646" max="12651" width="16.109375" style="397" hidden="1"/>
    <col min="12652" max="12652" width="6.109375" style="397" hidden="1"/>
    <col min="12653" max="12653" width="3" style="397" hidden="1"/>
    <col min="12654" max="12893" width="8.6640625" style="397" hidden="1"/>
    <col min="12894" max="12899" width="14.88671875" style="397" hidden="1"/>
    <col min="12900" max="12901" width="15.88671875" style="397" hidden="1"/>
    <col min="12902" max="12907" width="16.109375" style="397" hidden="1"/>
    <col min="12908" max="12908" width="6.109375" style="397" hidden="1"/>
    <col min="12909" max="12909" width="3" style="397" hidden="1"/>
    <col min="12910" max="13149" width="8.6640625" style="397" hidden="1"/>
    <col min="13150" max="13155" width="14.88671875" style="397" hidden="1"/>
    <col min="13156" max="13157" width="15.88671875" style="397" hidden="1"/>
    <col min="13158" max="13163" width="16.109375" style="397" hidden="1"/>
    <col min="13164" max="13164" width="6.109375" style="397" hidden="1"/>
    <col min="13165" max="13165" width="3" style="397" hidden="1"/>
    <col min="13166" max="13405" width="8.6640625" style="397" hidden="1"/>
    <col min="13406" max="13411" width="14.88671875" style="397" hidden="1"/>
    <col min="13412" max="13413" width="15.88671875" style="397" hidden="1"/>
    <col min="13414" max="13419" width="16.109375" style="397" hidden="1"/>
    <col min="13420" max="13420" width="6.109375" style="397" hidden="1"/>
    <col min="13421" max="13421" width="3" style="397" hidden="1"/>
    <col min="13422" max="13661" width="8.6640625" style="397" hidden="1"/>
    <col min="13662" max="13667" width="14.88671875" style="397" hidden="1"/>
    <col min="13668" max="13669" width="15.88671875" style="397" hidden="1"/>
    <col min="13670" max="13675" width="16.109375" style="397" hidden="1"/>
    <col min="13676" max="13676" width="6.109375" style="397" hidden="1"/>
    <col min="13677" max="13677" width="3" style="397" hidden="1"/>
    <col min="13678" max="13917" width="8.6640625" style="397" hidden="1"/>
    <col min="13918" max="13923" width="14.88671875" style="397" hidden="1"/>
    <col min="13924" max="13925" width="15.88671875" style="397" hidden="1"/>
    <col min="13926" max="13931" width="16.109375" style="397" hidden="1"/>
    <col min="13932" max="13932" width="6.109375" style="397" hidden="1"/>
    <col min="13933" max="13933" width="3" style="397" hidden="1"/>
    <col min="13934" max="14173" width="8.6640625" style="397" hidden="1"/>
    <col min="14174" max="14179" width="14.88671875" style="397" hidden="1"/>
    <col min="14180" max="14181" width="15.88671875" style="397" hidden="1"/>
    <col min="14182" max="14187" width="16.109375" style="397" hidden="1"/>
    <col min="14188" max="14188" width="6.109375" style="397" hidden="1"/>
    <col min="14189" max="14189" width="3" style="397" hidden="1"/>
    <col min="14190" max="14429" width="8.6640625" style="397" hidden="1"/>
    <col min="14430" max="14435" width="14.88671875" style="397" hidden="1"/>
    <col min="14436" max="14437" width="15.88671875" style="397" hidden="1"/>
    <col min="14438" max="14443" width="16.109375" style="397" hidden="1"/>
    <col min="14444" max="14444" width="6.109375" style="397" hidden="1"/>
    <col min="14445" max="14445" width="3" style="397" hidden="1"/>
    <col min="14446" max="14685" width="8.6640625" style="397" hidden="1"/>
    <col min="14686" max="14691" width="14.88671875" style="397" hidden="1"/>
    <col min="14692" max="14693" width="15.88671875" style="397" hidden="1"/>
    <col min="14694" max="14699" width="16.109375" style="397" hidden="1"/>
    <col min="14700" max="14700" width="6.109375" style="397" hidden="1"/>
    <col min="14701" max="14701" width="3" style="397" hidden="1"/>
    <col min="14702" max="14941" width="8.6640625" style="397" hidden="1"/>
    <col min="14942" max="14947" width="14.88671875" style="397" hidden="1"/>
    <col min="14948" max="14949" width="15.88671875" style="397" hidden="1"/>
    <col min="14950" max="14955" width="16.109375" style="397" hidden="1"/>
    <col min="14956" max="14956" width="6.109375" style="397" hidden="1"/>
    <col min="14957" max="14957" width="3" style="397" hidden="1"/>
    <col min="14958" max="15197" width="8.6640625" style="397" hidden="1"/>
    <col min="15198" max="15203" width="14.88671875" style="397" hidden="1"/>
    <col min="15204" max="15205" width="15.88671875" style="397" hidden="1"/>
    <col min="15206" max="15211" width="16.109375" style="397" hidden="1"/>
    <col min="15212" max="15212" width="6.109375" style="397" hidden="1"/>
    <col min="15213" max="15213" width="3" style="397" hidden="1"/>
    <col min="15214" max="15453" width="8.6640625" style="397" hidden="1"/>
    <col min="15454" max="15459" width="14.88671875" style="397" hidden="1"/>
    <col min="15460" max="15461" width="15.88671875" style="397" hidden="1"/>
    <col min="15462" max="15467" width="16.109375" style="397" hidden="1"/>
    <col min="15468" max="15468" width="6.109375" style="397" hidden="1"/>
    <col min="15469" max="15469" width="3" style="397" hidden="1"/>
    <col min="15470" max="15709" width="8.6640625" style="397" hidden="1"/>
    <col min="15710" max="15715" width="14.88671875" style="397" hidden="1"/>
    <col min="15716" max="15717" width="15.88671875" style="397" hidden="1"/>
    <col min="15718" max="15723" width="16.109375" style="397" hidden="1"/>
    <col min="15724" max="15724" width="6.109375" style="397" hidden="1"/>
    <col min="15725" max="15725" width="3" style="397" hidden="1"/>
    <col min="15726" max="15965" width="8.6640625" style="397" hidden="1"/>
    <col min="15966" max="15971" width="14.88671875" style="397" hidden="1"/>
    <col min="15972" max="15973" width="15.88671875" style="397" hidden="1"/>
    <col min="15974" max="15979" width="16.109375" style="397" hidden="1"/>
    <col min="15980" max="15980" width="6.109375" style="397" hidden="1"/>
    <col min="15981" max="15981" width="3" style="397" hidden="1"/>
    <col min="15982" max="16221" width="8.6640625" style="397" hidden="1"/>
    <col min="16222" max="16227" width="14.88671875" style="397" hidden="1"/>
    <col min="16228" max="16229" width="15.88671875" style="397" hidden="1"/>
    <col min="16230" max="16235" width="16.109375" style="397" hidden="1"/>
    <col min="16236" max="16236" width="6.109375" style="397" hidden="1"/>
    <col min="16237" max="16237" width="3" style="397" hidden="1"/>
    <col min="16238" max="16384" width="8.6640625" style="397" hidden="1"/>
  </cols>
  <sheetData>
    <row r="1" spans="1:143" ht="42.75" customHeight="1">
      <c r="A1" s="395"/>
      <c r="B1" s="396"/>
      <c r="DD1" s="397"/>
      <c r="DE1" s="397"/>
    </row>
    <row r="2" spans="1:143" ht="25.5" customHeight="1">
      <c r="A2" s="398"/>
      <c r="C2" s="398"/>
      <c r="O2" s="398"/>
      <c r="P2" s="398"/>
      <c r="Q2" s="398"/>
      <c r="R2" s="398"/>
      <c r="S2" s="398"/>
      <c r="T2" s="398"/>
      <c r="U2" s="398"/>
      <c r="V2" s="398"/>
      <c r="W2" s="398"/>
      <c r="X2" s="398"/>
      <c r="Y2" s="398"/>
      <c r="Z2" s="398"/>
      <c r="AA2" s="398"/>
      <c r="AB2" s="398"/>
      <c r="AC2" s="398"/>
      <c r="AD2" s="398"/>
      <c r="AE2" s="398"/>
      <c r="AF2" s="398"/>
      <c r="AG2" s="398"/>
      <c r="AH2" s="398"/>
      <c r="AI2" s="398"/>
      <c r="AU2" s="398"/>
      <c r="BG2" s="398"/>
      <c r="BS2" s="398"/>
      <c r="CE2" s="398"/>
      <c r="CQ2" s="398"/>
      <c r="DD2" s="397"/>
      <c r="DE2" s="397"/>
    </row>
    <row r="3" spans="1:143" ht="25.5" customHeight="1">
      <c r="A3" s="398"/>
      <c r="C3" s="398"/>
      <c r="O3" s="398"/>
      <c r="P3" s="398"/>
      <c r="Q3" s="398"/>
      <c r="R3" s="398"/>
      <c r="S3" s="398"/>
      <c r="T3" s="398"/>
      <c r="U3" s="398"/>
      <c r="V3" s="398"/>
      <c r="W3" s="398"/>
      <c r="X3" s="398"/>
      <c r="Y3" s="398"/>
      <c r="Z3" s="398"/>
      <c r="AA3" s="398"/>
      <c r="AB3" s="398"/>
      <c r="AC3" s="398"/>
      <c r="AD3" s="398"/>
      <c r="AE3" s="398"/>
      <c r="AF3" s="398"/>
      <c r="AG3" s="398"/>
      <c r="AH3" s="398"/>
      <c r="AI3" s="398"/>
      <c r="AU3" s="398"/>
      <c r="BG3" s="398"/>
      <c r="BS3" s="398"/>
      <c r="CE3" s="398"/>
      <c r="CQ3" s="398"/>
      <c r="DD3" s="397"/>
      <c r="DE3" s="397"/>
    </row>
    <row r="4" spans="1:143" s="278" customFormat="1" ht="13.05">
      <c r="A4" s="398"/>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c r="AN4" s="398"/>
      <c r="AO4" s="398"/>
      <c r="AP4" s="398"/>
      <c r="AQ4" s="398"/>
      <c r="AR4" s="398"/>
      <c r="AS4" s="398"/>
      <c r="AT4" s="398"/>
      <c r="AU4" s="398"/>
      <c r="AV4" s="398"/>
      <c r="AW4" s="398"/>
      <c r="AX4" s="398"/>
      <c r="AY4" s="398"/>
      <c r="AZ4" s="398"/>
      <c r="BA4" s="398"/>
      <c r="BB4" s="398"/>
      <c r="BC4" s="398"/>
      <c r="BD4" s="398"/>
      <c r="BE4" s="398"/>
      <c r="BF4" s="398"/>
      <c r="BG4" s="398"/>
      <c r="BH4" s="398"/>
      <c r="BI4" s="398"/>
      <c r="BJ4" s="398"/>
      <c r="BK4" s="398"/>
      <c r="BL4" s="398"/>
      <c r="BM4" s="398"/>
      <c r="BN4" s="398"/>
      <c r="BO4" s="398"/>
      <c r="BP4" s="398"/>
      <c r="BQ4" s="398"/>
      <c r="BR4" s="398"/>
      <c r="BS4" s="398"/>
      <c r="BT4" s="398"/>
      <c r="BU4" s="398"/>
      <c r="BV4" s="398"/>
      <c r="BW4" s="398"/>
      <c r="BX4" s="398"/>
      <c r="BY4" s="398"/>
      <c r="BZ4" s="398"/>
      <c r="CA4" s="398"/>
      <c r="CB4" s="398"/>
      <c r="CC4" s="398"/>
      <c r="CD4" s="398"/>
      <c r="CE4" s="398"/>
      <c r="CF4" s="398"/>
      <c r="CG4" s="398"/>
      <c r="CH4" s="398"/>
      <c r="CI4" s="398"/>
      <c r="CJ4" s="398"/>
      <c r="CK4" s="398"/>
      <c r="CL4" s="398"/>
      <c r="CM4" s="398"/>
      <c r="CN4" s="398"/>
      <c r="CO4" s="398"/>
      <c r="CP4" s="398"/>
      <c r="CQ4" s="398"/>
      <c r="CR4" s="398"/>
      <c r="CS4" s="398"/>
      <c r="CT4" s="398"/>
      <c r="CU4" s="398"/>
      <c r="CV4" s="398"/>
      <c r="CW4" s="398"/>
      <c r="CX4" s="398"/>
      <c r="CY4" s="398"/>
      <c r="CZ4" s="398"/>
      <c r="DA4" s="398"/>
      <c r="DB4" s="398"/>
      <c r="DC4" s="398"/>
      <c r="DD4" s="398"/>
      <c r="DE4" s="398"/>
      <c r="DF4" s="279"/>
      <c r="DG4" s="279"/>
      <c r="DH4" s="279"/>
      <c r="DI4" s="279"/>
      <c r="DJ4" s="279"/>
      <c r="DK4" s="279"/>
      <c r="DL4" s="279"/>
      <c r="DM4" s="279"/>
      <c r="DN4" s="279"/>
      <c r="DO4" s="279"/>
      <c r="DP4" s="279"/>
      <c r="DQ4" s="279"/>
      <c r="DR4" s="279"/>
      <c r="DS4" s="279"/>
      <c r="DT4" s="279"/>
      <c r="DU4" s="279"/>
      <c r="DV4" s="279"/>
      <c r="DW4" s="279"/>
    </row>
    <row r="5" spans="1:143" s="278" customFormat="1" ht="13.05">
      <c r="A5" s="398"/>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398"/>
      <c r="BV5" s="398"/>
      <c r="BW5" s="398"/>
      <c r="BX5" s="398"/>
      <c r="BY5" s="398"/>
      <c r="BZ5" s="398"/>
      <c r="CA5" s="398"/>
      <c r="CB5" s="398"/>
      <c r="CC5" s="398"/>
      <c r="CD5" s="398"/>
      <c r="CE5" s="398"/>
      <c r="CF5" s="398"/>
      <c r="CG5" s="398"/>
      <c r="CH5" s="398"/>
      <c r="CI5" s="398"/>
      <c r="CJ5" s="398"/>
      <c r="CK5" s="398"/>
      <c r="CL5" s="398"/>
      <c r="CM5" s="398"/>
      <c r="CN5" s="398"/>
      <c r="CO5" s="398"/>
      <c r="CP5" s="398"/>
      <c r="CQ5" s="398"/>
      <c r="CR5" s="398"/>
      <c r="CS5" s="398"/>
      <c r="CT5" s="398"/>
      <c r="CU5" s="398"/>
      <c r="CV5" s="398"/>
      <c r="CW5" s="398"/>
      <c r="CX5" s="398"/>
      <c r="CY5" s="398"/>
      <c r="CZ5" s="398"/>
      <c r="DA5" s="398"/>
      <c r="DB5" s="398"/>
      <c r="DC5" s="398"/>
      <c r="DD5" s="398"/>
      <c r="DE5" s="398"/>
      <c r="DF5" s="279"/>
      <c r="DG5" s="279"/>
      <c r="DH5" s="279"/>
      <c r="DI5" s="279"/>
      <c r="DJ5" s="279"/>
      <c r="DK5" s="279"/>
      <c r="DL5" s="279"/>
      <c r="DM5" s="279"/>
      <c r="DN5" s="279"/>
      <c r="DO5" s="279"/>
      <c r="DP5" s="279"/>
      <c r="DQ5" s="279"/>
      <c r="DR5" s="279"/>
      <c r="DS5" s="279"/>
      <c r="DT5" s="279"/>
      <c r="DU5" s="279"/>
      <c r="DV5" s="279"/>
      <c r="DW5" s="279"/>
    </row>
    <row r="6" spans="1:143" s="278" customFormat="1" ht="13.05">
      <c r="A6" s="398"/>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8"/>
      <c r="AY6" s="398"/>
      <c r="AZ6" s="398"/>
      <c r="BA6" s="398"/>
      <c r="BB6" s="398"/>
      <c r="BC6" s="398"/>
      <c r="BD6" s="398"/>
      <c r="BE6" s="398"/>
      <c r="BF6" s="398"/>
      <c r="BG6" s="398"/>
      <c r="BH6" s="398"/>
      <c r="BI6" s="398"/>
      <c r="BJ6" s="398"/>
      <c r="BK6" s="398"/>
      <c r="BL6" s="398"/>
      <c r="BM6" s="398"/>
      <c r="BN6" s="398"/>
      <c r="BO6" s="398"/>
      <c r="BP6" s="398"/>
      <c r="BQ6" s="398"/>
      <c r="BR6" s="398"/>
      <c r="BS6" s="398"/>
      <c r="BT6" s="398"/>
      <c r="BU6" s="398"/>
      <c r="BV6" s="398"/>
      <c r="BW6" s="398"/>
      <c r="BX6" s="398"/>
      <c r="BY6" s="398"/>
      <c r="BZ6" s="398"/>
      <c r="CA6" s="398"/>
      <c r="CB6" s="398"/>
      <c r="CC6" s="398"/>
      <c r="CD6" s="398"/>
      <c r="CE6" s="398"/>
      <c r="CF6" s="398"/>
      <c r="CG6" s="398"/>
      <c r="CH6" s="398"/>
      <c r="CI6" s="398"/>
      <c r="CJ6" s="398"/>
      <c r="CK6" s="398"/>
      <c r="CL6" s="398"/>
      <c r="CM6" s="398"/>
      <c r="CN6" s="398"/>
      <c r="CO6" s="398"/>
      <c r="CP6" s="398"/>
      <c r="CQ6" s="398"/>
      <c r="CR6" s="398"/>
      <c r="CS6" s="398"/>
      <c r="CT6" s="398"/>
      <c r="CU6" s="398"/>
      <c r="CV6" s="398"/>
      <c r="CW6" s="398"/>
      <c r="CX6" s="398"/>
      <c r="CY6" s="398"/>
      <c r="CZ6" s="398"/>
      <c r="DA6" s="398"/>
      <c r="DB6" s="398"/>
      <c r="DC6" s="398"/>
      <c r="DD6" s="398"/>
      <c r="DE6" s="398"/>
      <c r="DF6" s="279"/>
      <c r="DG6" s="279"/>
      <c r="DH6" s="279"/>
      <c r="DI6" s="279"/>
      <c r="DJ6" s="279"/>
      <c r="DK6" s="279"/>
      <c r="DL6" s="279"/>
      <c r="DM6" s="279"/>
      <c r="DN6" s="279"/>
      <c r="DO6" s="279"/>
      <c r="DP6" s="279"/>
      <c r="DQ6" s="279"/>
      <c r="DR6" s="279"/>
      <c r="DS6" s="279"/>
      <c r="DT6" s="279"/>
      <c r="DU6" s="279"/>
      <c r="DV6" s="279"/>
      <c r="DW6" s="279"/>
    </row>
    <row r="7" spans="1:143" s="278" customFormat="1" ht="13.05">
      <c r="A7" s="398"/>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8"/>
      <c r="AY7" s="398"/>
      <c r="AZ7" s="398"/>
      <c r="BA7" s="398"/>
      <c r="BB7" s="398"/>
      <c r="BC7" s="398"/>
      <c r="BD7" s="398"/>
      <c r="BE7" s="398"/>
      <c r="BF7" s="398"/>
      <c r="BG7" s="398"/>
      <c r="BH7" s="398"/>
      <c r="BI7" s="398"/>
      <c r="BJ7" s="398"/>
      <c r="BK7" s="398"/>
      <c r="BL7" s="398"/>
      <c r="BM7" s="398"/>
      <c r="BN7" s="398"/>
      <c r="BO7" s="398"/>
      <c r="BP7" s="398"/>
      <c r="BQ7" s="398"/>
      <c r="BR7" s="398"/>
      <c r="BS7" s="398"/>
      <c r="BT7" s="398"/>
      <c r="BU7" s="398"/>
      <c r="BV7" s="398"/>
      <c r="BW7" s="398"/>
      <c r="BX7" s="398"/>
      <c r="BY7" s="398"/>
      <c r="BZ7" s="398"/>
      <c r="CA7" s="398"/>
      <c r="CB7" s="398"/>
      <c r="CC7" s="398"/>
      <c r="CD7" s="398"/>
      <c r="CE7" s="398"/>
      <c r="CF7" s="398"/>
      <c r="CG7" s="398"/>
      <c r="CH7" s="398"/>
      <c r="CI7" s="398"/>
      <c r="CJ7" s="398"/>
      <c r="CK7" s="398"/>
      <c r="CL7" s="398"/>
      <c r="CM7" s="398"/>
      <c r="CN7" s="398"/>
      <c r="CO7" s="398"/>
      <c r="CP7" s="398"/>
      <c r="CQ7" s="398"/>
      <c r="CR7" s="398"/>
      <c r="CS7" s="398"/>
      <c r="CT7" s="398"/>
      <c r="CU7" s="398"/>
      <c r="CV7" s="398"/>
      <c r="CW7" s="398"/>
      <c r="CX7" s="398"/>
      <c r="CY7" s="398"/>
      <c r="CZ7" s="398"/>
      <c r="DA7" s="398"/>
      <c r="DB7" s="398"/>
      <c r="DC7" s="398"/>
      <c r="DD7" s="398"/>
      <c r="DE7" s="398"/>
      <c r="DF7" s="279"/>
      <c r="DG7" s="279"/>
      <c r="DH7" s="279"/>
      <c r="DI7" s="279"/>
      <c r="DJ7" s="279"/>
      <c r="DK7" s="279"/>
      <c r="DL7" s="279"/>
      <c r="DM7" s="279"/>
      <c r="DN7" s="279"/>
      <c r="DO7" s="279"/>
      <c r="DP7" s="279"/>
      <c r="DQ7" s="279"/>
      <c r="DR7" s="279"/>
      <c r="DS7" s="279"/>
      <c r="DT7" s="279"/>
      <c r="DU7" s="279"/>
      <c r="DV7" s="279"/>
      <c r="DW7" s="279"/>
    </row>
    <row r="8" spans="1:143" s="278" customFormat="1" ht="13.05">
      <c r="A8" s="398"/>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8"/>
      <c r="AQ8" s="398"/>
      <c r="AR8" s="398"/>
      <c r="AS8" s="398"/>
      <c r="AT8" s="398"/>
      <c r="AU8" s="398"/>
      <c r="AV8" s="398"/>
      <c r="AW8" s="398"/>
      <c r="AX8" s="398"/>
      <c r="AY8" s="398"/>
      <c r="AZ8" s="398"/>
      <c r="BA8" s="398"/>
      <c r="BB8" s="398"/>
      <c r="BC8" s="398"/>
      <c r="BD8" s="398"/>
      <c r="BE8" s="398"/>
      <c r="BF8" s="398"/>
      <c r="BG8" s="398"/>
      <c r="BH8" s="398"/>
      <c r="BI8" s="398"/>
      <c r="BJ8" s="398"/>
      <c r="BK8" s="398"/>
      <c r="BL8" s="398"/>
      <c r="BM8" s="398"/>
      <c r="BN8" s="398"/>
      <c r="BO8" s="398"/>
      <c r="BP8" s="398"/>
      <c r="BQ8" s="398"/>
      <c r="BR8" s="398"/>
      <c r="BS8" s="398"/>
      <c r="BT8" s="398"/>
      <c r="BU8" s="398"/>
      <c r="BV8" s="398"/>
      <c r="BW8" s="398"/>
      <c r="BX8" s="398"/>
      <c r="BY8" s="398"/>
      <c r="BZ8" s="398"/>
      <c r="CA8" s="398"/>
      <c r="CB8" s="398"/>
      <c r="CC8" s="398"/>
      <c r="CD8" s="398"/>
      <c r="CE8" s="398"/>
      <c r="CF8" s="398"/>
      <c r="CG8" s="398"/>
      <c r="CH8" s="398"/>
      <c r="CI8" s="398"/>
      <c r="CJ8" s="398"/>
      <c r="CK8" s="398"/>
      <c r="CL8" s="398"/>
      <c r="CM8" s="398"/>
      <c r="CN8" s="398"/>
      <c r="CO8" s="398"/>
      <c r="CP8" s="398"/>
      <c r="CQ8" s="398"/>
      <c r="CR8" s="398"/>
      <c r="CS8" s="398"/>
      <c r="CT8" s="398"/>
      <c r="CU8" s="398"/>
      <c r="CV8" s="398"/>
      <c r="CW8" s="398"/>
      <c r="CX8" s="398"/>
      <c r="CY8" s="398"/>
      <c r="CZ8" s="398"/>
      <c r="DA8" s="398"/>
      <c r="DB8" s="398"/>
      <c r="DC8" s="398"/>
      <c r="DD8" s="398"/>
      <c r="DE8" s="398"/>
      <c r="DF8" s="279"/>
      <c r="DG8" s="279"/>
      <c r="DH8" s="279"/>
      <c r="DI8" s="279"/>
      <c r="DJ8" s="279"/>
      <c r="DK8" s="279"/>
      <c r="DL8" s="279"/>
      <c r="DM8" s="279"/>
      <c r="DN8" s="279"/>
      <c r="DO8" s="279"/>
      <c r="DP8" s="279"/>
      <c r="DQ8" s="279"/>
      <c r="DR8" s="279"/>
      <c r="DS8" s="279"/>
      <c r="DT8" s="279"/>
      <c r="DU8" s="279"/>
      <c r="DV8" s="279"/>
      <c r="DW8" s="279"/>
    </row>
    <row r="9" spans="1:143" s="278" customFormat="1" ht="13.05">
      <c r="A9" s="398"/>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398"/>
      <c r="AL9" s="398"/>
      <c r="AM9" s="398"/>
      <c r="AN9" s="398"/>
      <c r="AO9" s="398"/>
      <c r="AP9" s="398"/>
      <c r="AQ9" s="398"/>
      <c r="AR9" s="398"/>
      <c r="AS9" s="398"/>
      <c r="AT9" s="398"/>
      <c r="AU9" s="398"/>
      <c r="AV9" s="398"/>
      <c r="AW9" s="398"/>
      <c r="AX9" s="398"/>
      <c r="AY9" s="398"/>
      <c r="AZ9" s="398"/>
      <c r="BA9" s="398"/>
      <c r="BB9" s="398"/>
      <c r="BC9" s="398"/>
      <c r="BD9" s="398"/>
      <c r="BE9" s="398"/>
      <c r="BF9" s="398"/>
      <c r="BG9" s="398"/>
      <c r="BH9" s="398"/>
      <c r="BI9" s="398"/>
      <c r="BJ9" s="398"/>
      <c r="BK9" s="398"/>
      <c r="BL9" s="398"/>
      <c r="BM9" s="398"/>
      <c r="BN9" s="398"/>
      <c r="BO9" s="398"/>
      <c r="BP9" s="398"/>
      <c r="BQ9" s="398"/>
      <c r="BR9" s="398"/>
      <c r="BS9" s="398"/>
      <c r="BT9" s="398"/>
      <c r="BU9" s="398"/>
      <c r="BV9" s="398"/>
      <c r="BW9" s="398"/>
      <c r="BX9" s="398"/>
      <c r="BY9" s="398"/>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398"/>
      <c r="DF9" s="279"/>
      <c r="DG9" s="279"/>
      <c r="DH9" s="279"/>
      <c r="DI9" s="279"/>
      <c r="DJ9" s="279"/>
      <c r="DK9" s="279"/>
      <c r="DL9" s="279"/>
      <c r="DM9" s="279"/>
      <c r="DN9" s="279"/>
      <c r="DO9" s="279"/>
      <c r="DP9" s="279"/>
      <c r="DQ9" s="279"/>
      <c r="DR9" s="279"/>
      <c r="DS9" s="279"/>
      <c r="DT9" s="279"/>
      <c r="DU9" s="279"/>
      <c r="DV9" s="279"/>
      <c r="DW9" s="279"/>
    </row>
    <row r="10" spans="1:143" s="278" customFormat="1" ht="13.05">
      <c r="A10" s="398"/>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398"/>
      <c r="AM10" s="398"/>
      <c r="AN10" s="398"/>
      <c r="AO10" s="398"/>
      <c r="AP10" s="398"/>
      <c r="AQ10" s="398"/>
      <c r="AR10" s="398"/>
      <c r="AS10" s="398"/>
      <c r="AT10" s="398"/>
      <c r="AU10" s="398"/>
      <c r="AV10" s="398"/>
      <c r="AW10" s="398"/>
      <c r="AX10" s="398"/>
      <c r="AY10" s="398"/>
      <c r="AZ10" s="398"/>
      <c r="BA10" s="398"/>
      <c r="BB10" s="398"/>
      <c r="BC10" s="398"/>
      <c r="BD10" s="398"/>
      <c r="BE10" s="398"/>
      <c r="BF10" s="398"/>
      <c r="BG10" s="398"/>
      <c r="BH10" s="398"/>
      <c r="BI10" s="398"/>
      <c r="BJ10" s="398"/>
      <c r="BK10" s="398"/>
      <c r="BL10" s="398"/>
      <c r="BM10" s="398"/>
      <c r="BN10" s="398"/>
      <c r="BO10" s="398"/>
      <c r="BP10" s="398"/>
      <c r="BQ10" s="398"/>
      <c r="BR10" s="398"/>
      <c r="BS10" s="398"/>
      <c r="BT10" s="398"/>
      <c r="BU10" s="398"/>
      <c r="BV10" s="398"/>
      <c r="BW10" s="398"/>
      <c r="BX10" s="398"/>
      <c r="BY10" s="398"/>
      <c r="BZ10" s="398"/>
      <c r="CA10" s="398"/>
      <c r="CB10" s="398"/>
      <c r="CC10" s="398"/>
      <c r="CD10" s="398"/>
      <c r="CE10" s="398"/>
      <c r="CF10" s="398"/>
      <c r="CG10" s="398"/>
      <c r="CH10" s="398"/>
      <c r="CI10" s="398"/>
      <c r="CJ10" s="398"/>
      <c r="CK10" s="398"/>
      <c r="CL10" s="398"/>
      <c r="CM10" s="398"/>
      <c r="CN10" s="398"/>
      <c r="CO10" s="398"/>
      <c r="CP10" s="398"/>
      <c r="CQ10" s="398"/>
      <c r="CR10" s="398"/>
      <c r="CS10" s="398"/>
      <c r="CT10" s="398"/>
      <c r="CU10" s="398"/>
      <c r="CV10" s="398"/>
      <c r="CW10" s="398"/>
      <c r="CX10" s="398"/>
      <c r="CY10" s="398"/>
      <c r="CZ10" s="398"/>
      <c r="DA10" s="398"/>
      <c r="DB10" s="398"/>
      <c r="DC10" s="398"/>
      <c r="DD10" s="398"/>
      <c r="DE10" s="398"/>
      <c r="DF10" s="279"/>
      <c r="DG10" s="279"/>
      <c r="DH10" s="279"/>
      <c r="DI10" s="279"/>
      <c r="DJ10" s="279"/>
      <c r="DK10" s="279"/>
      <c r="DL10" s="279"/>
      <c r="DM10" s="279"/>
      <c r="DN10" s="279"/>
      <c r="DO10" s="279"/>
      <c r="DP10" s="279"/>
      <c r="DQ10" s="279"/>
      <c r="DR10" s="279"/>
      <c r="DS10" s="279"/>
      <c r="DT10" s="279"/>
      <c r="DU10" s="279"/>
      <c r="DV10" s="279"/>
      <c r="DW10" s="279"/>
      <c r="EM10" s="278" t="s">
        <v>
630</v>
      </c>
    </row>
    <row r="11" spans="1:143" s="278" customFormat="1" ht="13.05">
      <c r="A11" s="398"/>
      <c r="B11" s="398"/>
      <c r="C11" s="398"/>
      <c r="D11" s="398"/>
      <c r="E11" s="398"/>
      <c r="F11" s="398"/>
      <c r="G11" s="398"/>
      <c r="H11" s="398"/>
      <c r="I11" s="398"/>
      <c r="J11" s="398"/>
      <c r="K11" s="398"/>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8"/>
      <c r="AK11" s="398"/>
      <c r="AL11" s="398"/>
      <c r="AM11" s="398"/>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c r="BN11" s="398"/>
      <c r="BO11" s="398"/>
      <c r="BP11" s="398"/>
      <c r="BQ11" s="398"/>
      <c r="BR11" s="398"/>
      <c r="BS11" s="398"/>
      <c r="BT11" s="398"/>
      <c r="BU11" s="398"/>
      <c r="BV11" s="398"/>
      <c r="BW11" s="398"/>
      <c r="BX11" s="398"/>
      <c r="BY11" s="398"/>
      <c r="BZ11" s="398"/>
      <c r="CA11" s="398"/>
      <c r="CB11" s="398"/>
      <c r="CC11" s="398"/>
      <c r="CD11" s="398"/>
      <c r="CE11" s="398"/>
      <c r="CF11" s="398"/>
      <c r="CG11" s="398"/>
      <c r="CH11" s="398"/>
      <c r="CI11" s="398"/>
      <c r="CJ11" s="398"/>
      <c r="CK11" s="398"/>
      <c r="CL11" s="398"/>
      <c r="CM11" s="398"/>
      <c r="CN11" s="398"/>
      <c r="CO11" s="398"/>
      <c r="CP11" s="398"/>
      <c r="CQ11" s="398"/>
      <c r="CR11" s="398"/>
      <c r="CS11" s="398"/>
      <c r="CT11" s="398"/>
      <c r="CU11" s="398"/>
      <c r="CV11" s="398"/>
      <c r="CW11" s="398"/>
      <c r="CX11" s="398"/>
      <c r="CY11" s="398"/>
      <c r="CZ11" s="398"/>
      <c r="DA11" s="398"/>
      <c r="DB11" s="398"/>
      <c r="DC11" s="398"/>
      <c r="DD11" s="398"/>
      <c r="DE11" s="398"/>
      <c r="DF11" s="279"/>
      <c r="DG11" s="279"/>
      <c r="DH11" s="279"/>
      <c r="DI11" s="279"/>
      <c r="DJ11" s="279"/>
      <c r="DK11" s="279"/>
      <c r="DL11" s="279"/>
      <c r="DM11" s="279"/>
      <c r="DN11" s="279"/>
      <c r="DO11" s="279"/>
      <c r="DP11" s="279"/>
      <c r="DQ11" s="279"/>
      <c r="DR11" s="279"/>
      <c r="DS11" s="279"/>
      <c r="DT11" s="279"/>
      <c r="DU11" s="279"/>
      <c r="DV11" s="279"/>
      <c r="DW11" s="279"/>
    </row>
    <row r="12" spans="1:143" s="278" customFormat="1" ht="13.05">
      <c r="A12" s="398"/>
      <c r="B12" s="398"/>
      <c r="C12" s="398"/>
      <c r="D12" s="398"/>
      <c r="E12" s="398"/>
      <c r="F12" s="398"/>
      <c r="G12" s="398"/>
      <c r="H12" s="398"/>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398"/>
      <c r="BJ12" s="398"/>
      <c r="BK12" s="398"/>
      <c r="BL12" s="398"/>
      <c r="BM12" s="398"/>
      <c r="BN12" s="398"/>
      <c r="BO12" s="398"/>
      <c r="BP12" s="398"/>
      <c r="BQ12" s="398"/>
      <c r="BR12" s="398"/>
      <c r="BS12" s="398"/>
      <c r="BT12" s="398"/>
      <c r="BU12" s="398"/>
      <c r="BV12" s="398"/>
      <c r="BW12" s="398"/>
      <c r="BX12" s="398"/>
      <c r="BY12" s="398"/>
      <c r="BZ12" s="398"/>
      <c r="CA12" s="398"/>
      <c r="CB12" s="398"/>
      <c r="CC12" s="398"/>
      <c r="CD12" s="398"/>
      <c r="CE12" s="398"/>
      <c r="CF12" s="398"/>
      <c r="CG12" s="398"/>
      <c r="CH12" s="398"/>
      <c r="CI12" s="398"/>
      <c r="CJ12" s="398"/>
      <c r="CK12" s="398"/>
      <c r="CL12" s="398"/>
      <c r="CM12" s="398"/>
      <c r="CN12" s="398"/>
      <c r="CO12" s="398"/>
      <c r="CP12" s="398"/>
      <c r="CQ12" s="398"/>
      <c r="CR12" s="398"/>
      <c r="CS12" s="398"/>
      <c r="CT12" s="398"/>
      <c r="CU12" s="398"/>
      <c r="CV12" s="398"/>
      <c r="CW12" s="398"/>
      <c r="CX12" s="398"/>
      <c r="CY12" s="398"/>
      <c r="CZ12" s="398"/>
      <c r="DA12" s="398"/>
      <c r="DB12" s="398"/>
      <c r="DC12" s="398"/>
      <c r="DD12" s="398"/>
      <c r="DE12" s="398"/>
      <c r="DF12" s="279"/>
      <c r="DG12" s="279"/>
      <c r="DH12" s="279"/>
      <c r="DI12" s="279"/>
      <c r="DJ12" s="279"/>
      <c r="DK12" s="279"/>
      <c r="DL12" s="279"/>
      <c r="DM12" s="279"/>
      <c r="DN12" s="279"/>
      <c r="DO12" s="279"/>
      <c r="DP12" s="279"/>
      <c r="DQ12" s="279"/>
      <c r="DR12" s="279"/>
      <c r="DS12" s="279"/>
      <c r="DT12" s="279"/>
      <c r="DU12" s="279"/>
      <c r="DV12" s="279"/>
      <c r="DW12" s="279"/>
      <c r="EM12" s="278" t="s">
        <v>
630</v>
      </c>
    </row>
    <row r="13" spans="1:143" s="278" customFormat="1" ht="13.05">
      <c r="A13" s="398"/>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8"/>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8"/>
      <c r="BE13" s="398"/>
      <c r="BF13" s="398"/>
      <c r="BG13" s="398"/>
      <c r="BH13" s="398"/>
      <c r="BI13" s="398"/>
      <c r="BJ13" s="398"/>
      <c r="BK13" s="398"/>
      <c r="BL13" s="398"/>
      <c r="BM13" s="398"/>
      <c r="BN13" s="398"/>
      <c r="BO13" s="398"/>
      <c r="BP13" s="398"/>
      <c r="BQ13" s="398"/>
      <c r="BR13" s="398"/>
      <c r="BS13" s="398"/>
      <c r="BT13" s="398"/>
      <c r="BU13" s="398"/>
      <c r="BV13" s="398"/>
      <c r="BW13" s="398"/>
      <c r="BX13" s="398"/>
      <c r="BY13" s="398"/>
      <c r="BZ13" s="398"/>
      <c r="CA13" s="398"/>
      <c r="CB13" s="398"/>
      <c r="CC13" s="398"/>
      <c r="CD13" s="398"/>
      <c r="CE13" s="398"/>
      <c r="CF13" s="398"/>
      <c r="CG13" s="398"/>
      <c r="CH13" s="398"/>
      <c r="CI13" s="398"/>
      <c r="CJ13" s="398"/>
      <c r="CK13" s="398"/>
      <c r="CL13" s="398"/>
      <c r="CM13" s="398"/>
      <c r="CN13" s="398"/>
      <c r="CO13" s="398"/>
      <c r="CP13" s="398"/>
      <c r="CQ13" s="398"/>
      <c r="CR13" s="398"/>
      <c r="CS13" s="398"/>
      <c r="CT13" s="398"/>
      <c r="CU13" s="398"/>
      <c r="CV13" s="398"/>
      <c r="CW13" s="398"/>
      <c r="CX13" s="398"/>
      <c r="CY13" s="398"/>
      <c r="CZ13" s="398"/>
      <c r="DA13" s="398"/>
      <c r="DB13" s="398"/>
      <c r="DC13" s="398"/>
      <c r="DD13" s="398"/>
      <c r="DE13" s="398"/>
      <c r="DF13" s="279"/>
      <c r="DG13" s="279"/>
      <c r="DH13" s="279"/>
      <c r="DI13" s="279"/>
      <c r="DJ13" s="279"/>
      <c r="DK13" s="279"/>
      <c r="DL13" s="279"/>
      <c r="DM13" s="279"/>
      <c r="DN13" s="279"/>
      <c r="DO13" s="279"/>
      <c r="DP13" s="279"/>
      <c r="DQ13" s="279"/>
      <c r="DR13" s="279"/>
      <c r="DS13" s="279"/>
      <c r="DT13" s="279"/>
      <c r="DU13" s="279"/>
      <c r="DV13" s="279"/>
      <c r="DW13" s="279"/>
    </row>
    <row r="14" spans="1:143" s="278" customFormat="1" ht="13.05">
      <c r="A14" s="398"/>
      <c r="B14" s="398"/>
      <c r="C14" s="398"/>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398"/>
      <c r="DF14" s="279"/>
      <c r="DG14" s="279"/>
      <c r="DH14" s="279"/>
      <c r="DI14" s="279"/>
      <c r="DJ14" s="279"/>
      <c r="DK14" s="279"/>
      <c r="DL14" s="279"/>
      <c r="DM14" s="279"/>
      <c r="DN14" s="279"/>
      <c r="DO14" s="279"/>
      <c r="DP14" s="279"/>
      <c r="DQ14" s="279"/>
      <c r="DR14" s="279"/>
      <c r="DS14" s="279"/>
      <c r="DT14" s="279"/>
      <c r="DU14" s="279"/>
      <c r="DV14" s="279"/>
      <c r="DW14" s="279"/>
    </row>
    <row r="15" spans="1:143" s="278" customFormat="1" ht="13.05">
      <c r="A15" s="397"/>
      <c r="B15" s="398"/>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c r="BF15" s="398"/>
      <c r="BG15" s="398"/>
      <c r="BH15" s="398"/>
      <c r="BI15" s="398"/>
      <c r="BJ15" s="398"/>
      <c r="BK15" s="398"/>
      <c r="BL15" s="398"/>
      <c r="BM15" s="398"/>
      <c r="BN15" s="398"/>
      <c r="BO15" s="398"/>
      <c r="BP15" s="398"/>
      <c r="BQ15" s="398"/>
      <c r="BR15" s="398"/>
      <c r="BS15" s="398"/>
      <c r="BT15" s="398"/>
      <c r="BU15" s="398"/>
      <c r="BV15" s="398"/>
      <c r="BW15" s="398"/>
      <c r="BX15" s="398"/>
      <c r="BY15" s="398"/>
      <c r="BZ15" s="398"/>
      <c r="CA15" s="398"/>
      <c r="CB15" s="398"/>
      <c r="CC15" s="398"/>
      <c r="CD15" s="398"/>
      <c r="CE15" s="398"/>
      <c r="CF15" s="398"/>
      <c r="CG15" s="398"/>
      <c r="CH15" s="398"/>
      <c r="CI15" s="398"/>
      <c r="CJ15" s="398"/>
      <c r="CK15" s="398"/>
      <c r="CL15" s="398"/>
      <c r="CM15" s="398"/>
      <c r="CN15" s="398"/>
      <c r="CO15" s="398"/>
      <c r="CP15" s="398"/>
      <c r="CQ15" s="398"/>
      <c r="CR15" s="398"/>
      <c r="CS15" s="398"/>
      <c r="CT15" s="398"/>
      <c r="CU15" s="398"/>
      <c r="CV15" s="398"/>
      <c r="CW15" s="398"/>
      <c r="CX15" s="398"/>
      <c r="CY15" s="398"/>
      <c r="CZ15" s="398"/>
      <c r="DA15" s="398"/>
      <c r="DB15" s="398"/>
      <c r="DC15" s="398"/>
      <c r="DD15" s="398"/>
      <c r="DE15" s="398"/>
      <c r="DF15" s="279"/>
      <c r="DG15" s="279"/>
      <c r="DH15" s="279"/>
      <c r="DI15" s="279"/>
      <c r="DJ15" s="279"/>
      <c r="DK15" s="279"/>
      <c r="DL15" s="279"/>
      <c r="DM15" s="279"/>
      <c r="DN15" s="279"/>
      <c r="DO15" s="279"/>
      <c r="DP15" s="279"/>
      <c r="DQ15" s="279"/>
      <c r="DR15" s="279"/>
      <c r="DS15" s="279"/>
      <c r="DT15" s="279"/>
      <c r="DU15" s="279"/>
      <c r="DV15" s="279"/>
      <c r="DW15" s="279"/>
    </row>
    <row r="16" spans="1:143" s="278" customFormat="1" ht="13.05">
      <c r="A16" s="397"/>
      <c r="B16" s="398"/>
      <c r="C16" s="398"/>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8"/>
      <c r="AY16" s="398"/>
      <c r="AZ16" s="398"/>
      <c r="BA16" s="398"/>
      <c r="BB16" s="398"/>
      <c r="BC16" s="398"/>
      <c r="BD16" s="398"/>
      <c r="BE16" s="398"/>
      <c r="BF16" s="398"/>
      <c r="BG16" s="398"/>
      <c r="BH16" s="398"/>
      <c r="BI16" s="398"/>
      <c r="BJ16" s="398"/>
      <c r="BK16" s="398"/>
      <c r="BL16" s="398"/>
      <c r="BM16" s="398"/>
      <c r="BN16" s="398"/>
      <c r="BO16" s="398"/>
      <c r="BP16" s="398"/>
      <c r="BQ16" s="398"/>
      <c r="BR16" s="398"/>
      <c r="BS16" s="398"/>
      <c r="BT16" s="398"/>
      <c r="BU16" s="398"/>
      <c r="BV16" s="398"/>
      <c r="BW16" s="398"/>
      <c r="BX16" s="398"/>
      <c r="BY16" s="398"/>
      <c r="BZ16" s="398"/>
      <c r="CA16" s="398"/>
      <c r="CB16" s="398"/>
      <c r="CC16" s="398"/>
      <c r="CD16" s="398"/>
      <c r="CE16" s="398"/>
      <c r="CF16" s="398"/>
      <c r="CG16" s="398"/>
      <c r="CH16" s="398"/>
      <c r="CI16" s="398"/>
      <c r="CJ16" s="398"/>
      <c r="CK16" s="398"/>
      <c r="CL16" s="398"/>
      <c r="CM16" s="398"/>
      <c r="CN16" s="398"/>
      <c r="CO16" s="398"/>
      <c r="CP16" s="398"/>
      <c r="CQ16" s="398"/>
      <c r="CR16" s="398"/>
      <c r="CS16" s="398"/>
      <c r="CT16" s="398"/>
      <c r="CU16" s="398"/>
      <c r="CV16" s="398"/>
      <c r="CW16" s="398"/>
      <c r="CX16" s="398"/>
      <c r="CY16" s="398"/>
      <c r="CZ16" s="398"/>
      <c r="DA16" s="398"/>
      <c r="DB16" s="398"/>
      <c r="DC16" s="398"/>
      <c r="DD16" s="398"/>
      <c r="DE16" s="398"/>
      <c r="DF16" s="279"/>
      <c r="DG16" s="279"/>
      <c r="DH16" s="279"/>
      <c r="DI16" s="279"/>
      <c r="DJ16" s="279"/>
      <c r="DK16" s="279"/>
      <c r="DL16" s="279"/>
      <c r="DM16" s="279"/>
      <c r="DN16" s="279"/>
      <c r="DO16" s="279"/>
      <c r="DP16" s="279"/>
      <c r="DQ16" s="279"/>
      <c r="DR16" s="279"/>
      <c r="DS16" s="279"/>
      <c r="DT16" s="279"/>
      <c r="DU16" s="279"/>
      <c r="DV16" s="279"/>
      <c r="DW16" s="279"/>
    </row>
    <row r="17" spans="1:351" s="278" customFormat="1" ht="13.05">
      <c r="A17" s="397"/>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8"/>
      <c r="BJ17" s="398"/>
      <c r="BK17" s="398"/>
      <c r="BL17" s="398"/>
      <c r="BM17" s="398"/>
      <c r="BN17" s="398"/>
      <c r="BO17" s="398"/>
      <c r="BP17" s="398"/>
      <c r="BQ17" s="398"/>
      <c r="BR17" s="398"/>
      <c r="BS17" s="398"/>
      <c r="BT17" s="398"/>
      <c r="BU17" s="398"/>
      <c r="BV17" s="398"/>
      <c r="BW17" s="398"/>
      <c r="BX17" s="398"/>
      <c r="BY17" s="398"/>
      <c r="BZ17" s="398"/>
      <c r="CA17" s="398"/>
      <c r="CB17" s="398"/>
      <c r="CC17" s="398"/>
      <c r="CD17" s="398"/>
      <c r="CE17" s="398"/>
      <c r="CF17" s="398"/>
      <c r="CG17" s="398"/>
      <c r="CH17" s="398"/>
      <c r="CI17" s="398"/>
      <c r="CJ17" s="398"/>
      <c r="CK17" s="398"/>
      <c r="CL17" s="398"/>
      <c r="CM17" s="398"/>
      <c r="CN17" s="398"/>
      <c r="CO17" s="398"/>
      <c r="CP17" s="398"/>
      <c r="CQ17" s="398"/>
      <c r="CR17" s="398"/>
      <c r="CS17" s="398"/>
      <c r="CT17" s="398"/>
      <c r="CU17" s="398"/>
      <c r="CV17" s="398"/>
      <c r="CW17" s="398"/>
      <c r="CX17" s="398"/>
      <c r="CY17" s="398"/>
      <c r="CZ17" s="398"/>
      <c r="DA17" s="398"/>
      <c r="DB17" s="398"/>
      <c r="DC17" s="398"/>
      <c r="DD17" s="398"/>
      <c r="DE17" s="398"/>
      <c r="DF17" s="279"/>
      <c r="DG17" s="279"/>
      <c r="DH17" s="279"/>
      <c r="DI17" s="279"/>
      <c r="DJ17" s="279"/>
      <c r="DK17" s="279"/>
      <c r="DL17" s="279"/>
      <c r="DM17" s="279"/>
      <c r="DN17" s="279"/>
      <c r="DO17" s="279"/>
      <c r="DP17" s="279"/>
      <c r="DQ17" s="279"/>
      <c r="DR17" s="279"/>
      <c r="DS17" s="279"/>
      <c r="DT17" s="279"/>
      <c r="DU17" s="279"/>
      <c r="DV17" s="279"/>
      <c r="DW17" s="279"/>
    </row>
    <row r="18" spans="1:351" s="278" customFormat="1" ht="13.05">
      <c r="A18" s="397"/>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c r="BN18" s="398"/>
      <c r="BO18" s="398"/>
      <c r="BP18" s="398"/>
      <c r="BQ18" s="398"/>
      <c r="BR18" s="398"/>
      <c r="BS18" s="398"/>
      <c r="BT18" s="398"/>
      <c r="BU18" s="398"/>
      <c r="BV18" s="398"/>
      <c r="BW18" s="398"/>
      <c r="BX18" s="398"/>
      <c r="BY18" s="398"/>
      <c r="BZ18" s="398"/>
      <c r="CA18" s="398"/>
      <c r="CB18" s="398"/>
      <c r="CC18" s="398"/>
      <c r="CD18" s="398"/>
      <c r="CE18" s="398"/>
      <c r="CF18" s="398"/>
      <c r="CG18" s="398"/>
      <c r="CH18" s="398"/>
      <c r="CI18" s="398"/>
      <c r="CJ18" s="398"/>
      <c r="CK18" s="398"/>
      <c r="CL18" s="398"/>
      <c r="CM18" s="398"/>
      <c r="CN18" s="398"/>
      <c r="CO18" s="398"/>
      <c r="CP18" s="398"/>
      <c r="CQ18" s="398"/>
      <c r="CR18" s="398"/>
      <c r="CS18" s="398"/>
      <c r="CT18" s="398"/>
      <c r="CU18" s="398"/>
      <c r="CV18" s="398"/>
      <c r="CW18" s="398"/>
      <c r="CX18" s="398"/>
      <c r="CY18" s="398"/>
      <c r="CZ18" s="398"/>
      <c r="DA18" s="398"/>
      <c r="DB18" s="398"/>
      <c r="DC18" s="398"/>
      <c r="DD18" s="398"/>
      <c r="DE18" s="398"/>
      <c r="DF18" s="279"/>
      <c r="DG18" s="279"/>
      <c r="DH18" s="279"/>
      <c r="DI18" s="279"/>
      <c r="DJ18" s="279"/>
      <c r="DK18" s="279"/>
      <c r="DL18" s="279"/>
      <c r="DM18" s="279"/>
      <c r="DN18" s="279"/>
      <c r="DO18" s="279"/>
      <c r="DP18" s="279"/>
      <c r="DQ18" s="279"/>
      <c r="DR18" s="279"/>
      <c r="DS18" s="279"/>
      <c r="DT18" s="279"/>
      <c r="DU18" s="279"/>
      <c r="DV18" s="279"/>
      <c r="DW18" s="279"/>
    </row>
    <row r="19" spans="1:351" ht="13.05">
      <c r="DD19" s="397"/>
      <c r="DE19" s="397"/>
    </row>
    <row r="20" spans="1:351" ht="13.05">
      <c r="DD20" s="397"/>
      <c r="DE20" s="397"/>
    </row>
    <row r="21" spans="1:351" ht="16.5">
      <c r="B21" s="399"/>
      <c r="C21" s="400"/>
      <c r="D21" s="400"/>
      <c r="E21" s="400"/>
      <c r="F21" s="400"/>
      <c r="G21" s="400"/>
      <c r="H21" s="400"/>
      <c r="I21" s="400"/>
      <c r="J21" s="400"/>
      <c r="K21" s="400"/>
      <c r="L21" s="400"/>
      <c r="M21" s="400"/>
      <c r="N21" s="401"/>
      <c r="O21" s="400"/>
      <c r="P21" s="400"/>
      <c r="Q21" s="400"/>
      <c r="R21" s="400"/>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1"/>
      <c r="AU21" s="400"/>
      <c r="AV21" s="400"/>
      <c r="AW21" s="400"/>
      <c r="AX21" s="400"/>
      <c r="AY21" s="400"/>
      <c r="AZ21" s="400"/>
      <c r="BA21" s="400"/>
      <c r="BB21" s="400"/>
      <c r="BC21" s="400"/>
      <c r="BD21" s="400"/>
      <c r="BE21" s="400"/>
      <c r="BF21" s="401"/>
      <c r="BG21" s="400"/>
      <c r="BH21" s="400"/>
      <c r="BI21" s="400"/>
      <c r="BJ21" s="400"/>
      <c r="BK21" s="400"/>
      <c r="BL21" s="400"/>
      <c r="BM21" s="400"/>
      <c r="BN21" s="400"/>
      <c r="BO21" s="400"/>
      <c r="BP21" s="400"/>
      <c r="BQ21" s="400"/>
      <c r="BR21" s="401"/>
      <c r="BS21" s="400"/>
      <c r="BT21" s="400"/>
      <c r="BU21" s="400"/>
      <c r="BV21" s="400"/>
      <c r="BW21" s="400"/>
      <c r="BX21" s="400"/>
      <c r="BY21" s="400"/>
      <c r="BZ21" s="400"/>
      <c r="CA21" s="400"/>
      <c r="CB21" s="400"/>
      <c r="CC21" s="400"/>
      <c r="CD21" s="401"/>
      <c r="CE21" s="400"/>
      <c r="CF21" s="400"/>
      <c r="CG21" s="400"/>
      <c r="CH21" s="400"/>
      <c r="CI21" s="400"/>
      <c r="CJ21" s="400"/>
      <c r="CK21" s="400"/>
      <c r="CL21" s="400"/>
      <c r="CM21" s="400"/>
      <c r="CN21" s="400"/>
      <c r="CO21" s="400"/>
      <c r="CP21" s="401"/>
      <c r="CQ21" s="400"/>
      <c r="CR21" s="400"/>
      <c r="CS21" s="400"/>
      <c r="CT21" s="400"/>
      <c r="CU21" s="400"/>
      <c r="CV21" s="400"/>
      <c r="CW21" s="400"/>
      <c r="CX21" s="400"/>
      <c r="CY21" s="400"/>
      <c r="CZ21" s="400"/>
      <c r="DA21" s="400"/>
      <c r="DB21" s="401"/>
      <c r="DC21" s="400"/>
      <c r="DD21" s="402"/>
      <c r="DE21" s="397"/>
      <c r="MM21" s="403"/>
    </row>
    <row r="22" spans="1:351" ht="16.5">
      <c r="B22" s="404"/>
      <c r="MM22" s="403"/>
    </row>
    <row r="23" spans="1:351" ht="13.05">
      <c r="B23" s="404"/>
    </row>
    <row r="24" spans="1:351" ht="13.05">
      <c r="B24" s="404"/>
    </row>
    <row r="25" spans="1:351" ht="13.05">
      <c r="B25" s="404"/>
    </row>
    <row r="26" spans="1:351" ht="13.05">
      <c r="B26" s="404"/>
    </row>
    <row r="27" spans="1:351" ht="13.05">
      <c r="B27" s="404"/>
    </row>
    <row r="28" spans="1:351" ht="13.05">
      <c r="B28" s="404"/>
    </row>
    <row r="29" spans="1:351" ht="13.05">
      <c r="B29" s="404"/>
    </row>
    <row r="30" spans="1:351" ht="13.05">
      <c r="B30" s="404"/>
    </row>
    <row r="31" spans="1:351" ht="13.2">
      <c r="B31" s="404"/>
    </row>
    <row r="32" spans="1:351" ht="13.2">
      <c r="B32" s="404"/>
    </row>
    <row r="33" spans="2:109" ht="13.2">
      <c r="B33" s="404"/>
    </row>
    <row r="34" spans="2:109" ht="13.2">
      <c r="B34" s="404"/>
    </row>
    <row r="35" spans="2:109" ht="13.2">
      <c r="B35" s="404"/>
    </row>
    <row r="36" spans="2:109" ht="13.2">
      <c r="B36" s="404"/>
    </row>
    <row r="37" spans="2:109" ht="13.2">
      <c r="B37" s="404"/>
    </row>
    <row r="38" spans="2:109" ht="13.2">
      <c r="B38" s="404"/>
    </row>
    <row r="39" spans="2:109" ht="13.2">
      <c r="B39" s="406"/>
      <c r="C39" s="407"/>
      <c r="D39" s="407"/>
      <c r="E39" s="407"/>
      <c r="F39" s="407"/>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s="407"/>
      <c r="AE39" s="407"/>
      <c r="AF39" s="407"/>
      <c r="AG39" s="407"/>
      <c r="AH39" s="407"/>
      <c r="AI39" s="407"/>
      <c r="AJ39" s="407"/>
      <c r="AK39" s="407"/>
      <c r="AL39" s="407"/>
      <c r="AM39" s="407"/>
      <c r="AN39" s="407"/>
      <c r="AO39" s="407"/>
      <c r="AP39" s="407"/>
      <c r="AQ39" s="407"/>
      <c r="AR39" s="407"/>
      <c r="AS39" s="407"/>
      <c r="AT39" s="407"/>
      <c r="AU39" s="407"/>
      <c r="AV39" s="407"/>
      <c r="AW39" s="407"/>
      <c r="AX39" s="407"/>
      <c r="AY39" s="407"/>
      <c r="AZ39" s="407"/>
      <c r="BA39" s="407"/>
      <c r="BB39" s="407"/>
      <c r="BC39" s="407"/>
      <c r="BD39" s="407"/>
      <c r="BE39" s="407"/>
      <c r="BF39" s="407"/>
      <c r="BG39" s="407"/>
      <c r="BH39" s="407"/>
      <c r="BI39" s="407"/>
      <c r="BJ39" s="407"/>
      <c r="BK39" s="407"/>
      <c r="BL39" s="407"/>
      <c r="BM39" s="407"/>
      <c r="BN39" s="407"/>
      <c r="BO39" s="407"/>
      <c r="BP39" s="407"/>
      <c r="BQ39" s="407"/>
      <c r="BR39" s="407"/>
      <c r="BS39" s="407"/>
      <c r="BT39" s="407"/>
      <c r="BU39" s="407"/>
      <c r="BV39" s="407"/>
      <c r="BW39" s="407"/>
      <c r="BX39" s="407"/>
      <c r="BY39" s="407"/>
      <c r="BZ39" s="407"/>
      <c r="CA39" s="407"/>
      <c r="CB39" s="407"/>
      <c r="CC39" s="407"/>
      <c r="CD39" s="407"/>
      <c r="CE39" s="407"/>
      <c r="CF39" s="407"/>
      <c r="CG39" s="407"/>
      <c r="CH39" s="407"/>
      <c r="CI39" s="407"/>
      <c r="CJ39" s="407"/>
      <c r="CK39" s="407"/>
      <c r="CL39" s="407"/>
      <c r="CM39" s="407"/>
      <c r="CN39" s="407"/>
      <c r="CO39" s="407"/>
      <c r="CP39" s="407"/>
      <c r="CQ39" s="407"/>
      <c r="CR39" s="407"/>
      <c r="CS39" s="407"/>
      <c r="CT39" s="407"/>
      <c r="CU39" s="407"/>
      <c r="CV39" s="407"/>
      <c r="CW39" s="407"/>
      <c r="CX39" s="407"/>
      <c r="CY39" s="407"/>
      <c r="CZ39" s="407"/>
      <c r="DA39" s="407"/>
      <c r="DB39" s="407"/>
      <c r="DC39" s="407"/>
      <c r="DD39" s="408"/>
    </row>
    <row r="40" spans="2:109" ht="13.2">
      <c r="B40" s="409"/>
      <c r="DD40" s="409"/>
      <c r="DE40" s="397"/>
    </row>
    <row r="41" spans="2:109" ht="16.2">
      <c r="B41" s="410" t="s">
        <v>
631</v>
      </c>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0"/>
      <c r="AV41" s="400"/>
      <c r="AW41" s="400"/>
      <c r="AX41" s="400"/>
      <c r="AY41" s="400"/>
      <c r="AZ41" s="400"/>
      <c r="BA41" s="400"/>
      <c r="BB41" s="400"/>
      <c r="BC41" s="400"/>
      <c r="BD41" s="400"/>
      <c r="BE41" s="400"/>
      <c r="BF41" s="400"/>
      <c r="BG41" s="400"/>
      <c r="BH41" s="400"/>
      <c r="BI41" s="400"/>
      <c r="BJ41" s="400"/>
      <c r="BK41" s="400"/>
      <c r="BL41" s="400"/>
      <c r="BM41" s="400"/>
      <c r="BN41" s="400"/>
      <c r="BO41" s="400"/>
      <c r="BP41" s="400"/>
      <c r="BQ41" s="400"/>
      <c r="BR41" s="400"/>
      <c r="BS41" s="400"/>
      <c r="BT41" s="400"/>
      <c r="BU41" s="400"/>
      <c r="BV41" s="400"/>
      <c r="BW41" s="400"/>
      <c r="BX41" s="400"/>
      <c r="BY41" s="400"/>
      <c r="BZ41" s="400"/>
      <c r="CA41" s="400"/>
      <c r="CB41" s="400"/>
      <c r="CC41" s="400"/>
      <c r="CD41" s="400"/>
      <c r="CE41" s="400"/>
      <c r="CF41" s="400"/>
      <c r="CG41" s="400"/>
      <c r="CH41" s="400"/>
      <c r="CI41" s="400"/>
      <c r="CJ41" s="400"/>
      <c r="CK41" s="400"/>
      <c r="CL41" s="400"/>
      <c r="CM41" s="400"/>
      <c r="CN41" s="400"/>
      <c r="CO41" s="400"/>
      <c r="CP41" s="400"/>
      <c r="CQ41" s="400"/>
      <c r="CR41" s="400"/>
      <c r="CS41" s="400"/>
      <c r="CT41" s="400"/>
      <c r="CU41" s="400"/>
      <c r="CV41" s="400"/>
      <c r="CW41" s="400"/>
      <c r="CX41" s="400"/>
      <c r="CY41" s="400"/>
      <c r="CZ41" s="400"/>
      <c r="DA41" s="400"/>
      <c r="DB41" s="400"/>
      <c r="DC41" s="400"/>
      <c r="DD41" s="402"/>
    </row>
    <row r="42" spans="2:109" ht="13.2">
      <c r="B42" s="404"/>
      <c r="G42" s="411"/>
      <c r="I42" s="412"/>
      <c r="J42" s="412"/>
      <c r="K42" s="412"/>
      <c r="AM42" s="411"/>
      <c r="AN42" s="411" t="s">
        <v>
632</v>
      </c>
      <c r="AP42" s="412"/>
      <c r="AQ42" s="412"/>
      <c r="AR42" s="412"/>
      <c r="AY42" s="411"/>
      <c r="BA42" s="412"/>
      <c r="BB42" s="412"/>
      <c r="BC42" s="412"/>
      <c r="BK42" s="411"/>
      <c r="BM42" s="412"/>
      <c r="BN42" s="412"/>
      <c r="BO42" s="412"/>
      <c r="BW42" s="411"/>
      <c r="BY42" s="412"/>
      <c r="BZ42" s="412"/>
      <c r="CA42" s="412"/>
      <c r="CI42" s="411"/>
      <c r="CK42" s="412"/>
      <c r="CL42" s="412"/>
      <c r="CM42" s="412"/>
      <c r="CU42" s="411"/>
      <c r="CW42" s="412"/>
      <c r="CX42" s="412"/>
      <c r="CY42" s="412"/>
    </row>
    <row r="43" spans="2:109" ht="13.5" customHeight="1">
      <c r="B43" s="404"/>
      <c r="AN43" s="1282" t="s">
        <v>
633</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ht="13.2">
      <c r="B44" s="404"/>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ht="13.2">
      <c r="B45" s="404"/>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ht="13.2">
      <c r="B46" s="404"/>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ht="13.2">
      <c r="B47" s="404"/>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ht="13.2">
      <c r="B48" s="404"/>
      <c r="H48" s="413"/>
      <c r="I48" s="413"/>
      <c r="J48" s="413"/>
      <c r="AN48" s="413"/>
      <c r="AO48" s="413"/>
      <c r="AP48" s="413"/>
      <c r="AZ48" s="413"/>
      <c r="BA48" s="413"/>
      <c r="BB48" s="413"/>
      <c r="BL48" s="413"/>
      <c r="BM48" s="413"/>
      <c r="BN48" s="413"/>
      <c r="BX48" s="413"/>
      <c r="BY48" s="413"/>
      <c r="BZ48" s="413"/>
      <c r="CJ48" s="413"/>
      <c r="CK48" s="413"/>
      <c r="CL48" s="413"/>
      <c r="CV48" s="413"/>
      <c r="CW48" s="413"/>
      <c r="CX48" s="413"/>
    </row>
    <row r="49" spans="1:109" ht="13.2">
      <c r="B49" s="404"/>
      <c r="AN49" s="397" t="s">
        <v>
634</v>
      </c>
    </row>
    <row r="50" spans="1:109" ht="13.2">
      <c r="B50" s="404"/>
      <c r="G50" s="1275"/>
      <c r="H50" s="1275"/>
      <c r="I50" s="1275"/>
      <c r="J50" s="1275"/>
      <c r="K50" s="414"/>
      <c r="L50" s="414"/>
      <c r="M50" s="415"/>
      <c r="N50" s="415"/>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74" t="s">
        <v>
527</v>
      </c>
      <c r="BQ50" s="1274"/>
      <c r="BR50" s="1274"/>
      <c r="BS50" s="1274"/>
      <c r="BT50" s="1274"/>
      <c r="BU50" s="1274"/>
      <c r="BV50" s="1274"/>
      <c r="BW50" s="1274"/>
      <c r="BX50" s="1274" t="s">
        <v>
528</v>
      </c>
      <c r="BY50" s="1274"/>
      <c r="BZ50" s="1274"/>
      <c r="CA50" s="1274"/>
      <c r="CB50" s="1274"/>
      <c r="CC50" s="1274"/>
      <c r="CD50" s="1274"/>
      <c r="CE50" s="1274"/>
      <c r="CF50" s="1274" t="s">
        <v>
529</v>
      </c>
      <c r="CG50" s="1274"/>
      <c r="CH50" s="1274"/>
      <c r="CI50" s="1274"/>
      <c r="CJ50" s="1274"/>
      <c r="CK50" s="1274"/>
      <c r="CL50" s="1274"/>
      <c r="CM50" s="1274"/>
      <c r="CN50" s="1274" t="s">
        <v>
530</v>
      </c>
      <c r="CO50" s="1274"/>
      <c r="CP50" s="1274"/>
      <c r="CQ50" s="1274"/>
      <c r="CR50" s="1274"/>
      <c r="CS50" s="1274"/>
      <c r="CT50" s="1274"/>
      <c r="CU50" s="1274"/>
      <c r="CV50" s="1274" t="s">
        <v>
531</v>
      </c>
      <c r="CW50" s="1274"/>
      <c r="CX50" s="1274"/>
      <c r="CY50" s="1274"/>
      <c r="CZ50" s="1274"/>
      <c r="DA50" s="1274"/>
      <c r="DB50" s="1274"/>
      <c r="DC50" s="1274"/>
    </row>
    <row r="51" spans="1:109" ht="13.5" customHeight="1">
      <c r="B51" s="404"/>
      <c r="G51" s="1277"/>
      <c r="H51" s="1277"/>
      <c r="I51" s="1291"/>
      <c r="J51" s="1291"/>
      <c r="K51" s="1276"/>
      <c r="L51" s="1276"/>
      <c r="M51" s="1276"/>
      <c r="N51" s="1276"/>
      <c r="AM51" s="413"/>
      <c r="AN51" s="1272" t="s">
        <v>
635</v>
      </c>
      <c r="AO51" s="1272"/>
      <c r="AP51" s="1272"/>
      <c r="AQ51" s="1272"/>
      <c r="AR51" s="1272"/>
      <c r="AS51" s="1272"/>
      <c r="AT51" s="1272"/>
      <c r="AU51" s="1272"/>
      <c r="AV51" s="1272"/>
      <c r="AW51" s="1272"/>
      <c r="AX51" s="1272"/>
      <c r="AY51" s="1272"/>
      <c r="AZ51" s="1272"/>
      <c r="BA51" s="1272"/>
      <c r="BB51" s="1272" t="s">
        <v>
636</v>
      </c>
      <c r="BC51" s="1272"/>
      <c r="BD51" s="1272"/>
      <c r="BE51" s="1272"/>
      <c r="BF51" s="1272"/>
      <c r="BG51" s="1272"/>
      <c r="BH51" s="1272"/>
      <c r="BI51" s="1272"/>
      <c r="BJ51" s="1272"/>
      <c r="BK51" s="1272"/>
      <c r="BL51" s="1272"/>
      <c r="BM51" s="1272"/>
      <c r="BN51" s="1272"/>
      <c r="BO51" s="1272"/>
      <c r="BP51" s="1281"/>
      <c r="BQ51" s="1269"/>
      <c r="BR51" s="1269"/>
      <c r="BS51" s="1269"/>
      <c r="BT51" s="1269"/>
      <c r="BU51" s="1269"/>
      <c r="BV51" s="1269"/>
      <c r="BW51" s="1269"/>
      <c r="BX51" s="1269">
        <v>
32.1</v>
      </c>
      <c r="BY51" s="1269"/>
      <c r="BZ51" s="1269"/>
      <c r="CA51" s="1269"/>
      <c r="CB51" s="1269"/>
      <c r="CC51" s="1269"/>
      <c r="CD51" s="1269"/>
      <c r="CE51" s="1269"/>
      <c r="CF51" s="1269">
        <v>
19.8</v>
      </c>
      <c r="CG51" s="1269"/>
      <c r="CH51" s="1269"/>
      <c r="CI51" s="1269"/>
      <c r="CJ51" s="1269"/>
      <c r="CK51" s="1269"/>
      <c r="CL51" s="1269"/>
      <c r="CM51" s="1269"/>
      <c r="CN51" s="1269">
        <v>
12.5</v>
      </c>
      <c r="CO51" s="1269"/>
      <c r="CP51" s="1269"/>
      <c r="CQ51" s="1269"/>
      <c r="CR51" s="1269"/>
      <c r="CS51" s="1269"/>
      <c r="CT51" s="1269"/>
      <c r="CU51" s="1269"/>
      <c r="CV51" s="1269">
        <v>
22.7</v>
      </c>
      <c r="CW51" s="1269"/>
      <c r="CX51" s="1269"/>
      <c r="CY51" s="1269"/>
      <c r="CZ51" s="1269"/>
      <c r="DA51" s="1269"/>
      <c r="DB51" s="1269"/>
      <c r="DC51" s="1269"/>
    </row>
    <row r="52" spans="1:109" ht="13.2">
      <c r="B52" s="404"/>
      <c r="G52" s="1277"/>
      <c r="H52" s="1277"/>
      <c r="I52" s="1291"/>
      <c r="J52" s="1291"/>
      <c r="K52" s="1276"/>
      <c r="L52" s="1276"/>
      <c r="M52" s="1276"/>
      <c r="N52" s="1276"/>
      <c r="AM52" s="413"/>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2">
      <c r="A53" s="412"/>
      <c r="B53" s="404"/>
      <c r="G53" s="1277"/>
      <c r="H53" s="1277"/>
      <c r="I53" s="1275"/>
      <c r="J53" s="1275"/>
      <c r="K53" s="1276"/>
      <c r="L53" s="1276"/>
      <c r="M53" s="1276"/>
      <c r="N53" s="1276"/>
      <c r="AM53" s="413"/>
      <c r="AN53" s="1272"/>
      <c r="AO53" s="1272"/>
      <c r="AP53" s="1272"/>
      <c r="AQ53" s="1272"/>
      <c r="AR53" s="1272"/>
      <c r="AS53" s="1272"/>
      <c r="AT53" s="1272"/>
      <c r="AU53" s="1272"/>
      <c r="AV53" s="1272"/>
      <c r="AW53" s="1272"/>
      <c r="AX53" s="1272"/>
      <c r="AY53" s="1272"/>
      <c r="AZ53" s="1272"/>
      <c r="BA53" s="1272"/>
      <c r="BB53" s="1272" t="s">
        <v>
637</v>
      </c>
      <c r="BC53" s="1272"/>
      <c r="BD53" s="1272"/>
      <c r="BE53" s="1272"/>
      <c r="BF53" s="1272"/>
      <c r="BG53" s="1272"/>
      <c r="BH53" s="1272"/>
      <c r="BI53" s="1272"/>
      <c r="BJ53" s="1272"/>
      <c r="BK53" s="1272"/>
      <c r="BL53" s="1272"/>
      <c r="BM53" s="1272"/>
      <c r="BN53" s="1272"/>
      <c r="BO53" s="1272"/>
      <c r="BP53" s="1281"/>
      <c r="BQ53" s="1269"/>
      <c r="BR53" s="1269"/>
      <c r="BS53" s="1269"/>
      <c r="BT53" s="1269"/>
      <c r="BU53" s="1269"/>
      <c r="BV53" s="1269"/>
      <c r="BW53" s="1269"/>
      <c r="BX53" s="1269">
        <v>
29</v>
      </c>
      <c r="BY53" s="1269"/>
      <c r="BZ53" s="1269"/>
      <c r="CA53" s="1269"/>
      <c r="CB53" s="1269"/>
      <c r="CC53" s="1269"/>
      <c r="CD53" s="1269"/>
      <c r="CE53" s="1269"/>
      <c r="CF53" s="1269">
        <v>
29.6</v>
      </c>
      <c r="CG53" s="1269"/>
      <c r="CH53" s="1269"/>
      <c r="CI53" s="1269"/>
      <c r="CJ53" s="1269"/>
      <c r="CK53" s="1269"/>
      <c r="CL53" s="1269"/>
      <c r="CM53" s="1269"/>
      <c r="CN53" s="1269">
        <v>
30.2</v>
      </c>
      <c r="CO53" s="1269"/>
      <c r="CP53" s="1269"/>
      <c r="CQ53" s="1269"/>
      <c r="CR53" s="1269"/>
      <c r="CS53" s="1269"/>
      <c r="CT53" s="1269"/>
      <c r="CU53" s="1269"/>
      <c r="CV53" s="1269">
        <v>
47.9</v>
      </c>
      <c r="CW53" s="1269"/>
      <c r="CX53" s="1269"/>
      <c r="CY53" s="1269"/>
      <c r="CZ53" s="1269"/>
      <c r="DA53" s="1269"/>
      <c r="DB53" s="1269"/>
      <c r="DC53" s="1269"/>
    </row>
    <row r="54" spans="1:109" ht="13.2">
      <c r="A54" s="412"/>
      <c r="B54" s="404"/>
      <c r="G54" s="1277"/>
      <c r="H54" s="1277"/>
      <c r="I54" s="1275"/>
      <c r="J54" s="1275"/>
      <c r="K54" s="1276"/>
      <c r="L54" s="1276"/>
      <c r="M54" s="1276"/>
      <c r="N54" s="1276"/>
      <c r="AM54" s="413"/>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2">
      <c r="A55" s="412"/>
      <c r="B55" s="404"/>
      <c r="G55" s="1275"/>
      <c r="H55" s="1275"/>
      <c r="I55" s="1275"/>
      <c r="J55" s="1275"/>
      <c r="K55" s="1276"/>
      <c r="L55" s="1276"/>
      <c r="M55" s="1276"/>
      <c r="N55" s="1276"/>
      <c r="AN55" s="1274" t="s">
        <v>
638</v>
      </c>
      <c r="AO55" s="1274"/>
      <c r="AP55" s="1274"/>
      <c r="AQ55" s="1274"/>
      <c r="AR55" s="1274"/>
      <c r="AS55" s="1274"/>
      <c r="AT55" s="1274"/>
      <c r="AU55" s="1274"/>
      <c r="AV55" s="1274"/>
      <c r="AW55" s="1274"/>
      <c r="AX55" s="1274"/>
      <c r="AY55" s="1274"/>
      <c r="AZ55" s="1274"/>
      <c r="BA55" s="1274"/>
      <c r="BB55" s="1272" t="s">
        <v>
636</v>
      </c>
      <c r="BC55" s="1272"/>
      <c r="BD55" s="1272"/>
      <c r="BE55" s="1272"/>
      <c r="BF55" s="1272"/>
      <c r="BG55" s="1272"/>
      <c r="BH55" s="1272"/>
      <c r="BI55" s="1272"/>
      <c r="BJ55" s="1272"/>
      <c r="BK55" s="1272"/>
      <c r="BL55" s="1272"/>
      <c r="BM55" s="1272"/>
      <c r="BN55" s="1272"/>
      <c r="BO55" s="1272"/>
      <c r="BP55" s="1281"/>
      <c r="BQ55" s="1269"/>
      <c r="BR55" s="1269"/>
      <c r="BS55" s="1269"/>
      <c r="BT55" s="1269"/>
      <c r="BU55" s="1269"/>
      <c r="BV55" s="1269"/>
      <c r="BW55" s="1269"/>
      <c r="BX55" s="1269"/>
      <c r="BY55" s="1269"/>
      <c r="BZ55" s="1269"/>
      <c r="CA55" s="1269"/>
      <c r="CB55" s="1269"/>
      <c r="CC55" s="1269"/>
      <c r="CD55" s="1269"/>
      <c r="CE55" s="1269"/>
      <c r="CF55" s="1269"/>
      <c r="CG55" s="1269"/>
      <c r="CH55" s="1269"/>
      <c r="CI55" s="1269"/>
      <c r="CJ55" s="1269"/>
      <c r="CK55" s="1269"/>
      <c r="CL55" s="1269"/>
      <c r="CM55" s="1269"/>
      <c r="CN55" s="1269"/>
      <c r="CO55" s="1269"/>
      <c r="CP55" s="1269"/>
      <c r="CQ55" s="1269"/>
      <c r="CR55" s="1269"/>
      <c r="CS55" s="1269"/>
      <c r="CT55" s="1269"/>
      <c r="CU55" s="1269"/>
      <c r="CV55" s="1269"/>
      <c r="CW55" s="1269"/>
      <c r="CX55" s="1269"/>
      <c r="CY55" s="1269"/>
      <c r="CZ55" s="1269"/>
      <c r="DA55" s="1269"/>
      <c r="DB55" s="1269"/>
      <c r="DC55" s="1269"/>
    </row>
    <row r="56" spans="1:109" ht="13.2">
      <c r="A56" s="412"/>
      <c r="B56" s="404"/>
      <c r="G56" s="1275"/>
      <c r="H56" s="1275"/>
      <c r="I56" s="1275"/>
      <c r="J56" s="1275"/>
      <c r="K56" s="1276"/>
      <c r="L56" s="1276"/>
      <c r="M56" s="1276"/>
      <c r="N56" s="1276"/>
      <c r="AN56" s="1274"/>
      <c r="AO56" s="1274"/>
      <c r="AP56" s="1274"/>
      <c r="AQ56" s="1274"/>
      <c r="AR56" s="1274"/>
      <c r="AS56" s="1274"/>
      <c r="AT56" s="1274"/>
      <c r="AU56" s="1274"/>
      <c r="AV56" s="1274"/>
      <c r="AW56" s="1274"/>
      <c r="AX56" s="1274"/>
      <c r="AY56" s="1274"/>
      <c r="AZ56" s="1274"/>
      <c r="BA56" s="1274"/>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412" customFormat="1" ht="13.2">
      <c r="B57" s="416"/>
      <c r="G57" s="1275"/>
      <c r="H57" s="1275"/>
      <c r="I57" s="1270"/>
      <c r="J57" s="1270"/>
      <c r="K57" s="1276"/>
      <c r="L57" s="1276"/>
      <c r="M57" s="1276"/>
      <c r="N57" s="1276"/>
      <c r="AM57" s="397"/>
      <c r="AN57" s="1274"/>
      <c r="AO57" s="1274"/>
      <c r="AP57" s="1274"/>
      <c r="AQ57" s="1274"/>
      <c r="AR57" s="1274"/>
      <c r="AS57" s="1274"/>
      <c r="AT57" s="1274"/>
      <c r="AU57" s="1274"/>
      <c r="AV57" s="1274"/>
      <c r="AW57" s="1274"/>
      <c r="AX57" s="1274"/>
      <c r="AY57" s="1274"/>
      <c r="AZ57" s="1274"/>
      <c r="BA57" s="1274"/>
      <c r="BB57" s="1272" t="s">
        <v>
637</v>
      </c>
      <c r="BC57" s="1272"/>
      <c r="BD57" s="1272"/>
      <c r="BE57" s="1272"/>
      <c r="BF57" s="1272"/>
      <c r="BG57" s="1272"/>
      <c r="BH57" s="1272"/>
      <c r="BI57" s="1272"/>
      <c r="BJ57" s="1272"/>
      <c r="BK57" s="1272"/>
      <c r="BL57" s="1272"/>
      <c r="BM57" s="1272"/>
      <c r="BN57" s="1272"/>
      <c r="BO57" s="1272"/>
      <c r="BP57" s="1281"/>
      <c r="BQ57" s="1269"/>
      <c r="BR57" s="1269"/>
      <c r="BS57" s="1269"/>
      <c r="BT57" s="1269"/>
      <c r="BU57" s="1269"/>
      <c r="BV57" s="1269"/>
      <c r="BW57" s="1269"/>
      <c r="BX57" s="1269"/>
      <c r="BY57" s="1269"/>
      <c r="BZ57" s="1269"/>
      <c r="CA57" s="1269"/>
      <c r="CB57" s="1269"/>
      <c r="CC57" s="1269"/>
      <c r="CD57" s="1269"/>
      <c r="CE57" s="1269"/>
      <c r="CF57" s="1269"/>
      <c r="CG57" s="1269"/>
      <c r="CH57" s="1269"/>
      <c r="CI57" s="1269"/>
      <c r="CJ57" s="1269"/>
      <c r="CK57" s="1269"/>
      <c r="CL57" s="1269"/>
      <c r="CM57" s="1269"/>
      <c r="CN57" s="1269"/>
      <c r="CO57" s="1269"/>
      <c r="CP57" s="1269"/>
      <c r="CQ57" s="1269"/>
      <c r="CR57" s="1269"/>
      <c r="CS57" s="1269"/>
      <c r="CT57" s="1269"/>
      <c r="CU57" s="1269"/>
      <c r="CV57" s="1269"/>
      <c r="CW57" s="1269"/>
      <c r="CX57" s="1269"/>
      <c r="CY57" s="1269"/>
      <c r="CZ57" s="1269"/>
      <c r="DA57" s="1269"/>
      <c r="DB57" s="1269"/>
      <c r="DC57" s="1269"/>
      <c r="DD57" s="417"/>
      <c r="DE57" s="416"/>
    </row>
    <row r="58" spans="1:109" s="412" customFormat="1" ht="13.2">
      <c r="A58" s="397"/>
      <c r="B58" s="416"/>
      <c r="G58" s="1275"/>
      <c r="H58" s="1275"/>
      <c r="I58" s="1270"/>
      <c r="J58" s="1270"/>
      <c r="K58" s="1276"/>
      <c r="L58" s="1276"/>
      <c r="M58" s="1276"/>
      <c r="N58" s="1276"/>
      <c r="AM58" s="397"/>
      <c r="AN58" s="1274"/>
      <c r="AO58" s="1274"/>
      <c r="AP58" s="1274"/>
      <c r="AQ58" s="1274"/>
      <c r="AR58" s="1274"/>
      <c r="AS58" s="1274"/>
      <c r="AT58" s="1274"/>
      <c r="AU58" s="1274"/>
      <c r="AV58" s="1274"/>
      <c r="AW58" s="1274"/>
      <c r="AX58" s="1274"/>
      <c r="AY58" s="1274"/>
      <c r="AZ58" s="1274"/>
      <c r="BA58" s="1274"/>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417"/>
      <c r="DE58" s="416"/>
    </row>
    <row r="59" spans="1:109" s="412" customFormat="1" ht="13.2">
      <c r="A59" s="397"/>
      <c r="B59" s="416"/>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6"/>
    </row>
    <row r="60" spans="1:109" s="412" customFormat="1" ht="13.2">
      <c r="A60" s="397"/>
      <c r="B60" s="416"/>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6"/>
    </row>
    <row r="61" spans="1:109" s="412" customFormat="1" ht="13.2">
      <c r="A61" s="397"/>
      <c r="B61" s="419"/>
      <c r="C61" s="420"/>
      <c r="D61" s="420"/>
      <c r="E61" s="420"/>
      <c r="F61" s="420"/>
      <c r="G61" s="420"/>
      <c r="H61" s="420"/>
      <c r="I61" s="420"/>
      <c r="J61" s="420"/>
      <c r="K61" s="420"/>
      <c r="L61" s="420"/>
      <c r="M61" s="421"/>
      <c r="N61" s="421"/>
      <c r="O61" s="420"/>
      <c r="P61" s="420"/>
      <c r="Q61" s="420"/>
      <c r="R61" s="420"/>
      <c r="S61" s="420"/>
      <c r="T61" s="420"/>
      <c r="U61" s="420"/>
      <c r="V61" s="420"/>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1"/>
      <c r="AT61" s="421"/>
      <c r="AU61" s="420"/>
      <c r="AV61" s="420"/>
      <c r="AW61" s="420"/>
      <c r="AX61" s="420"/>
      <c r="AY61" s="420"/>
      <c r="AZ61" s="420"/>
      <c r="BA61" s="420"/>
      <c r="BB61" s="420"/>
      <c r="BC61" s="420"/>
      <c r="BD61" s="420"/>
      <c r="BE61" s="421"/>
      <c r="BF61" s="421"/>
      <c r="BG61" s="420"/>
      <c r="BH61" s="420"/>
      <c r="BI61" s="420"/>
      <c r="BJ61" s="420"/>
      <c r="BK61" s="420"/>
      <c r="BL61" s="420"/>
      <c r="BM61" s="420"/>
      <c r="BN61" s="420"/>
      <c r="BO61" s="420"/>
      <c r="BP61" s="420"/>
      <c r="BQ61" s="421"/>
      <c r="BR61" s="421"/>
      <c r="BS61" s="420"/>
      <c r="BT61" s="420"/>
      <c r="BU61" s="420"/>
      <c r="BV61" s="420"/>
      <c r="BW61" s="420"/>
      <c r="BX61" s="420"/>
      <c r="BY61" s="420"/>
      <c r="BZ61" s="420"/>
      <c r="CA61" s="420"/>
      <c r="CB61" s="420"/>
      <c r="CC61" s="421"/>
      <c r="CD61" s="421"/>
      <c r="CE61" s="420"/>
      <c r="CF61" s="420"/>
      <c r="CG61" s="420"/>
      <c r="CH61" s="420"/>
      <c r="CI61" s="420"/>
      <c r="CJ61" s="420"/>
      <c r="CK61" s="420"/>
      <c r="CL61" s="420"/>
      <c r="CM61" s="420"/>
      <c r="CN61" s="420"/>
      <c r="CO61" s="421"/>
      <c r="CP61" s="421"/>
      <c r="CQ61" s="420"/>
      <c r="CR61" s="420"/>
      <c r="CS61" s="420"/>
      <c r="CT61" s="420"/>
      <c r="CU61" s="420"/>
      <c r="CV61" s="420"/>
      <c r="CW61" s="420"/>
      <c r="CX61" s="420"/>
      <c r="CY61" s="420"/>
      <c r="CZ61" s="420"/>
      <c r="DA61" s="421"/>
      <c r="DB61" s="421"/>
      <c r="DC61" s="421"/>
      <c r="DD61" s="422"/>
      <c r="DE61" s="416"/>
    </row>
    <row r="62" spans="1:109" ht="13.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97"/>
    </row>
    <row r="63" spans="1:109" ht="16.2">
      <c r="B63" s="423" t="s">
        <v>
639</v>
      </c>
    </row>
    <row r="64" spans="1:109" ht="13.2">
      <c r="B64" s="404"/>
      <c r="G64" s="411"/>
      <c r="I64" s="424"/>
      <c r="J64" s="424"/>
      <c r="K64" s="424"/>
      <c r="L64" s="424"/>
      <c r="M64" s="424"/>
      <c r="N64" s="425"/>
      <c r="AM64" s="411"/>
      <c r="AN64" s="411" t="s">
        <v>
632</v>
      </c>
      <c r="AP64" s="412"/>
      <c r="AQ64" s="412"/>
      <c r="AR64" s="412"/>
      <c r="AY64" s="411"/>
      <c r="BA64" s="412"/>
      <c r="BB64" s="412"/>
      <c r="BC64" s="412"/>
      <c r="BK64" s="411"/>
      <c r="BM64" s="412"/>
      <c r="BN64" s="412"/>
      <c r="BO64" s="412"/>
      <c r="BW64" s="411"/>
      <c r="BY64" s="412"/>
      <c r="BZ64" s="412"/>
      <c r="CA64" s="412"/>
      <c r="CI64" s="411"/>
      <c r="CK64" s="412"/>
      <c r="CL64" s="412"/>
      <c r="CM64" s="412"/>
      <c r="CU64" s="411"/>
      <c r="CW64" s="412"/>
      <c r="CX64" s="412"/>
      <c r="CY64" s="412"/>
    </row>
    <row r="65" spans="2:107" ht="13.2">
      <c r="B65" s="404"/>
      <c r="AN65" s="1282" t="s">
        <v>
640</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ht="13.2">
      <c r="B66" s="404"/>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ht="13.2">
      <c r="B67" s="404"/>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ht="13.2">
      <c r="B68" s="404"/>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ht="13.2">
      <c r="B69" s="404"/>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ht="13.2">
      <c r="B70" s="404"/>
      <c r="H70" s="426"/>
      <c r="I70" s="426"/>
      <c r="J70" s="427"/>
      <c r="K70" s="427"/>
      <c r="L70" s="428"/>
      <c r="M70" s="427"/>
      <c r="N70" s="428"/>
      <c r="AN70" s="413"/>
      <c r="AO70" s="413"/>
      <c r="AP70" s="413"/>
      <c r="AZ70" s="413"/>
      <c r="BA70" s="413"/>
      <c r="BB70" s="413"/>
      <c r="BL70" s="413"/>
      <c r="BM70" s="413"/>
      <c r="BN70" s="413"/>
      <c r="BX70" s="413"/>
      <c r="BY70" s="413"/>
      <c r="BZ70" s="413"/>
      <c r="CJ70" s="413"/>
      <c r="CK70" s="413"/>
      <c r="CL70" s="413"/>
      <c r="CV70" s="413"/>
      <c r="CW70" s="413"/>
      <c r="CX70" s="413"/>
    </row>
    <row r="71" spans="2:107" ht="13.2">
      <c r="B71" s="404"/>
      <c r="G71" s="429"/>
      <c r="I71" s="430"/>
      <c r="J71" s="427"/>
      <c r="K71" s="427"/>
      <c r="L71" s="428"/>
      <c r="M71" s="427"/>
      <c r="N71" s="428"/>
      <c r="AM71" s="429"/>
      <c r="AN71" s="397" t="s">
        <v>
634</v>
      </c>
    </row>
    <row r="72" spans="2:107" ht="13.2">
      <c r="B72" s="404"/>
      <c r="G72" s="1275"/>
      <c r="H72" s="1275"/>
      <c r="I72" s="1275"/>
      <c r="J72" s="1275"/>
      <c r="K72" s="414"/>
      <c r="L72" s="414"/>
      <c r="M72" s="415"/>
      <c r="N72" s="415"/>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74" t="s">
        <v>
527</v>
      </c>
      <c r="BQ72" s="1274"/>
      <c r="BR72" s="1274"/>
      <c r="BS72" s="1274"/>
      <c r="BT72" s="1274"/>
      <c r="BU72" s="1274"/>
      <c r="BV72" s="1274"/>
      <c r="BW72" s="1274"/>
      <c r="BX72" s="1274" t="s">
        <v>
528</v>
      </c>
      <c r="BY72" s="1274"/>
      <c r="BZ72" s="1274"/>
      <c r="CA72" s="1274"/>
      <c r="CB72" s="1274"/>
      <c r="CC72" s="1274"/>
      <c r="CD72" s="1274"/>
      <c r="CE72" s="1274"/>
      <c r="CF72" s="1274" t="s">
        <v>
529</v>
      </c>
      <c r="CG72" s="1274"/>
      <c r="CH72" s="1274"/>
      <c r="CI72" s="1274"/>
      <c r="CJ72" s="1274"/>
      <c r="CK72" s="1274"/>
      <c r="CL72" s="1274"/>
      <c r="CM72" s="1274"/>
      <c r="CN72" s="1274" t="s">
        <v>
530</v>
      </c>
      <c r="CO72" s="1274"/>
      <c r="CP72" s="1274"/>
      <c r="CQ72" s="1274"/>
      <c r="CR72" s="1274"/>
      <c r="CS72" s="1274"/>
      <c r="CT72" s="1274"/>
      <c r="CU72" s="1274"/>
      <c r="CV72" s="1274" t="s">
        <v>
531</v>
      </c>
      <c r="CW72" s="1274"/>
      <c r="CX72" s="1274"/>
      <c r="CY72" s="1274"/>
      <c r="CZ72" s="1274"/>
      <c r="DA72" s="1274"/>
      <c r="DB72" s="1274"/>
      <c r="DC72" s="1274"/>
    </row>
    <row r="73" spans="2:107" ht="13.2">
      <c r="B73" s="404"/>
      <c r="G73" s="1277"/>
      <c r="H73" s="1277"/>
      <c r="I73" s="1277"/>
      <c r="J73" s="1277"/>
      <c r="K73" s="1273"/>
      <c r="L73" s="1273"/>
      <c r="M73" s="1273"/>
      <c r="N73" s="1273"/>
      <c r="AM73" s="413"/>
      <c r="AN73" s="1272" t="s">
        <v>
635</v>
      </c>
      <c r="AO73" s="1272"/>
      <c r="AP73" s="1272"/>
      <c r="AQ73" s="1272"/>
      <c r="AR73" s="1272"/>
      <c r="AS73" s="1272"/>
      <c r="AT73" s="1272"/>
      <c r="AU73" s="1272"/>
      <c r="AV73" s="1272"/>
      <c r="AW73" s="1272"/>
      <c r="AX73" s="1272"/>
      <c r="AY73" s="1272"/>
      <c r="AZ73" s="1272"/>
      <c r="BA73" s="1272"/>
      <c r="BB73" s="1272" t="s">
        <v>
636</v>
      </c>
      <c r="BC73" s="1272"/>
      <c r="BD73" s="1272"/>
      <c r="BE73" s="1272"/>
      <c r="BF73" s="1272"/>
      <c r="BG73" s="1272"/>
      <c r="BH73" s="1272"/>
      <c r="BI73" s="1272"/>
      <c r="BJ73" s="1272"/>
      <c r="BK73" s="1272"/>
      <c r="BL73" s="1272"/>
      <c r="BM73" s="1272"/>
      <c r="BN73" s="1272"/>
      <c r="BO73" s="1272"/>
      <c r="BP73" s="1269">
        <v>
49.7</v>
      </c>
      <c r="BQ73" s="1269"/>
      <c r="BR73" s="1269"/>
      <c r="BS73" s="1269"/>
      <c r="BT73" s="1269"/>
      <c r="BU73" s="1269"/>
      <c r="BV73" s="1269"/>
      <c r="BW73" s="1269"/>
      <c r="BX73" s="1269">
        <v>
32.1</v>
      </c>
      <c r="BY73" s="1269"/>
      <c r="BZ73" s="1269"/>
      <c r="CA73" s="1269"/>
      <c r="CB73" s="1269"/>
      <c r="CC73" s="1269"/>
      <c r="CD73" s="1269"/>
      <c r="CE73" s="1269"/>
      <c r="CF73" s="1269">
        <v>
19.8</v>
      </c>
      <c r="CG73" s="1269"/>
      <c r="CH73" s="1269"/>
      <c r="CI73" s="1269"/>
      <c r="CJ73" s="1269"/>
      <c r="CK73" s="1269"/>
      <c r="CL73" s="1269"/>
      <c r="CM73" s="1269"/>
      <c r="CN73" s="1269">
        <v>
12.5</v>
      </c>
      <c r="CO73" s="1269"/>
      <c r="CP73" s="1269"/>
      <c r="CQ73" s="1269"/>
      <c r="CR73" s="1269"/>
      <c r="CS73" s="1269"/>
      <c r="CT73" s="1269"/>
      <c r="CU73" s="1269"/>
      <c r="CV73" s="1269">
        <v>
22.7</v>
      </c>
      <c r="CW73" s="1269"/>
      <c r="CX73" s="1269"/>
      <c r="CY73" s="1269"/>
      <c r="CZ73" s="1269"/>
      <c r="DA73" s="1269"/>
      <c r="DB73" s="1269"/>
      <c r="DC73" s="1269"/>
    </row>
    <row r="74" spans="2:107" ht="13.2">
      <c r="B74" s="404"/>
      <c r="G74" s="1277"/>
      <c r="H74" s="1277"/>
      <c r="I74" s="1277"/>
      <c r="J74" s="1277"/>
      <c r="K74" s="1273"/>
      <c r="L74" s="1273"/>
      <c r="M74" s="1273"/>
      <c r="N74" s="1273"/>
      <c r="AM74" s="413"/>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2">
      <c r="B75" s="404"/>
      <c r="G75" s="1277"/>
      <c r="H75" s="1277"/>
      <c r="I75" s="1275"/>
      <c r="J75" s="1275"/>
      <c r="K75" s="1276"/>
      <c r="L75" s="1276"/>
      <c r="M75" s="1276"/>
      <c r="N75" s="1276"/>
      <c r="AM75" s="413"/>
      <c r="AN75" s="1272"/>
      <c r="AO75" s="1272"/>
      <c r="AP75" s="1272"/>
      <c r="AQ75" s="1272"/>
      <c r="AR75" s="1272"/>
      <c r="AS75" s="1272"/>
      <c r="AT75" s="1272"/>
      <c r="AU75" s="1272"/>
      <c r="AV75" s="1272"/>
      <c r="AW75" s="1272"/>
      <c r="AX75" s="1272"/>
      <c r="AY75" s="1272"/>
      <c r="AZ75" s="1272"/>
      <c r="BA75" s="1272"/>
      <c r="BB75" s="1272" t="s">
        <v>
641</v>
      </c>
      <c r="BC75" s="1272"/>
      <c r="BD75" s="1272"/>
      <c r="BE75" s="1272"/>
      <c r="BF75" s="1272"/>
      <c r="BG75" s="1272"/>
      <c r="BH75" s="1272"/>
      <c r="BI75" s="1272"/>
      <c r="BJ75" s="1272"/>
      <c r="BK75" s="1272"/>
      <c r="BL75" s="1272"/>
      <c r="BM75" s="1272"/>
      <c r="BN75" s="1272"/>
      <c r="BO75" s="1272"/>
      <c r="BP75" s="1269">
        <v>
0.7</v>
      </c>
      <c r="BQ75" s="1269"/>
      <c r="BR75" s="1269"/>
      <c r="BS75" s="1269"/>
      <c r="BT75" s="1269"/>
      <c r="BU75" s="1269"/>
      <c r="BV75" s="1269"/>
      <c r="BW75" s="1269"/>
      <c r="BX75" s="1269">
        <v>
1.3</v>
      </c>
      <c r="BY75" s="1269"/>
      <c r="BZ75" s="1269"/>
      <c r="CA75" s="1269"/>
      <c r="CB75" s="1269"/>
      <c r="CC75" s="1269"/>
      <c r="CD75" s="1269"/>
      <c r="CE75" s="1269"/>
      <c r="CF75" s="1269">
        <v>
1.5</v>
      </c>
      <c r="CG75" s="1269"/>
      <c r="CH75" s="1269"/>
      <c r="CI75" s="1269"/>
      <c r="CJ75" s="1269"/>
      <c r="CK75" s="1269"/>
      <c r="CL75" s="1269"/>
      <c r="CM75" s="1269"/>
      <c r="CN75" s="1269">
        <v>
1.6</v>
      </c>
      <c r="CO75" s="1269"/>
      <c r="CP75" s="1269"/>
      <c r="CQ75" s="1269"/>
      <c r="CR75" s="1269"/>
      <c r="CS75" s="1269"/>
      <c r="CT75" s="1269"/>
      <c r="CU75" s="1269"/>
      <c r="CV75" s="1269">
        <v>
1.5</v>
      </c>
      <c r="CW75" s="1269"/>
      <c r="CX75" s="1269"/>
      <c r="CY75" s="1269"/>
      <c r="CZ75" s="1269"/>
      <c r="DA75" s="1269"/>
      <c r="DB75" s="1269"/>
      <c r="DC75" s="1269"/>
    </row>
    <row r="76" spans="2:107" ht="13.2">
      <c r="B76" s="404"/>
      <c r="G76" s="1277"/>
      <c r="H76" s="1277"/>
      <c r="I76" s="1275"/>
      <c r="J76" s="1275"/>
      <c r="K76" s="1276"/>
      <c r="L76" s="1276"/>
      <c r="M76" s="1276"/>
      <c r="N76" s="1276"/>
      <c r="AM76" s="413"/>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2">
      <c r="B77" s="404"/>
      <c r="G77" s="1275"/>
      <c r="H77" s="1275"/>
      <c r="I77" s="1275"/>
      <c r="J77" s="1275"/>
      <c r="K77" s="1273"/>
      <c r="L77" s="1273"/>
      <c r="M77" s="1273"/>
      <c r="N77" s="1273"/>
      <c r="AN77" s="1274" t="s">
        <v>
638</v>
      </c>
      <c r="AO77" s="1274"/>
      <c r="AP77" s="1274"/>
      <c r="AQ77" s="1274"/>
      <c r="AR77" s="1274"/>
      <c r="AS77" s="1274"/>
      <c r="AT77" s="1274"/>
      <c r="AU77" s="1274"/>
      <c r="AV77" s="1274"/>
      <c r="AW77" s="1274"/>
      <c r="AX77" s="1274"/>
      <c r="AY77" s="1274"/>
      <c r="AZ77" s="1274"/>
      <c r="BA77" s="1274"/>
      <c r="BB77" s="1272" t="s">
        <v>
636</v>
      </c>
      <c r="BC77" s="1272"/>
      <c r="BD77" s="1272"/>
      <c r="BE77" s="1272"/>
      <c r="BF77" s="1272"/>
      <c r="BG77" s="1272"/>
      <c r="BH77" s="1272"/>
      <c r="BI77" s="1272"/>
      <c r="BJ77" s="1272"/>
      <c r="BK77" s="1272"/>
      <c r="BL77" s="1272"/>
      <c r="BM77" s="1272"/>
      <c r="BN77" s="1272"/>
      <c r="BO77" s="1272"/>
      <c r="BP77" s="1269"/>
      <c r="BQ77" s="1269"/>
      <c r="BR77" s="1269"/>
      <c r="BS77" s="1269"/>
      <c r="BT77" s="1269"/>
      <c r="BU77" s="1269"/>
      <c r="BV77" s="1269"/>
      <c r="BW77" s="1269"/>
      <c r="BX77" s="1269"/>
      <c r="BY77" s="1269"/>
      <c r="BZ77" s="1269"/>
      <c r="CA77" s="1269"/>
      <c r="CB77" s="1269"/>
      <c r="CC77" s="1269"/>
      <c r="CD77" s="1269"/>
      <c r="CE77" s="1269"/>
      <c r="CF77" s="1269"/>
      <c r="CG77" s="1269"/>
      <c r="CH77" s="1269"/>
      <c r="CI77" s="1269"/>
      <c r="CJ77" s="1269"/>
      <c r="CK77" s="1269"/>
      <c r="CL77" s="1269"/>
      <c r="CM77" s="1269"/>
      <c r="CN77" s="1269"/>
      <c r="CO77" s="1269"/>
      <c r="CP77" s="1269"/>
      <c r="CQ77" s="1269"/>
      <c r="CR77" s="1269"/>
      <c r="CS77" s="1269"/>
      <c r="CT77" s="1269"/>
      <c r="CU77" s="1269"/>
      <c r="CV77" s="1269"/>
      <c r="CW77" s="1269"/>
      <c r="CX77" s="1269"/>
      <c r="CY77" s="1269"/>
      <c r="CZ77" s="1269"/>
      <c r="DA77" s="1269"/>
      <c r="DB77" s="1269"/>
      <c r="DC77" s="1269"/>
    </row>
    <row r="78" spans="2:107" ht="13.2">
      <c r="B78" s="404"/>
      <c r="G78" s="1275"/>
      <c r="H78" s="1275"/>
      <c r="I78" s="1275"/>
      <c r="J78" s="1275"/>
      <c r="K78" s="1273"/>
      <c r="L78" s="1273"/>
      <c r="M78" s="1273"/>
      <c r="N78" s="1273"/>
      <c r="AN78" s="1274"/>
      <c r="AO78" s="1274"/>
      <c r="AP78" s="1274"/>
      <c r="AQ78" s="1274"/>
      <c r="AR78" s="1274"/>
      <c r="AS78" s="1274"/>
      <c r="AT78" s="1274"/>
      <c r="AU78" s="1274"/>
      <c r="AV78" s="1274"/>
      <c r="AW78" s="1274"/>
      <c r="AX78" s="1274"/>
      <c r="AY78" s="1274"/>
      <c r="AZ78" s="1274"/>
      <c r="BA78" s="1274"/>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2">
      <c r="B79" s="404"/>
      <c r="G79" s="1275"/>
      <c r="H79" s="1275"/>
      <c r="I79" s="1270"/>
      <c r="J79" s="1270"/>
      <c r="K79" s="1271"/>
      <c r="L79" s="1271"/>
      <c r="M79" s="1271"/>
      <c r="N79" s="1271"/>
      <c r="AN79" s="1274"/>
      <c r="AO79" s="1274"/>
      <c r="AP79" s="1274"/>
      <c r="AQ79" s="1274"/>
      <c r="AR79" s="1274"/>
      <c r="AS79" s="1274"/>
      <c r="AT79" s="1274"/>
      <c r="AU79" s="1274"/>
      <c r="AV79" s="1274"/>
      <c r="AW79" s="1274"/>
      <c r="AX79" s="1274"/>
      <c r="AY79" s="1274"/>
      <c r="AZ79" s="1274"/>
      <c r="BA79" s="1274"/>
      <c r="BB79" s="1272" t="s">
        <v>
641</v>
      </c>
      <c r="BC79" s="1272"/>
      <c r="BD79" s="1272"/>
      <c r="BE79" s="1272"/>
      <c r="BF79" s="1272"/>
      <c r="BG79" s="1272"/>
      <c r="BH79" s="1272"/>
      <c r="BI79" s="1272"/>
      <c r="BJ79" s="1272"/>
      <c r="BK79" s="1272"/>
      <c r="BL79" s="1272"/>
      <c r="BM79" s="1272"/>
      <c r="BN79" s="1272"/>
      <c r="BO79" s="1272"/>
      <c r="BP79" s="1269"/>
      <c r="BQ79" s="1269"/>
      <c r="BR79" s="1269"/>
      <c r="BS79" s="1269"/>
      <c r="BT79" s="1269"/>
      <c r="BU79" s="1269"/>
      <c r="BV79" s="1269"/>
      <c r="BW79" s="1269"/>
      <c r="BX79" s="1269"/>
      <c r="BY79" s="1269"/>
      <c r="BZ79" s="1269"/>
      <c r="CA79" s="1269"/>
      <c r="CB79" s="1269"/>
      <c r="CC79" s="1269"/>
      <c r="CD79" s="1269"/>
      <c r="CE79" s="1269"/>
      <c r="CF79" s="1269"/>
      <c r="CG79" s="1269"/>
      <c r="CH79" s="1269"/>
      <c r="CI79" s="1269"/>
      <c r="CJ79" s="1269"/>
      <c r="CK79" s="1269"/>
      <c r="CL79" s="1269"/>
      <c r="CM79" s="1269"/>
      <c r="CN79" s="1269"/>
      <c r="CO79" s="1269"/>
      <c r="CP79" s="1269"/>
      <c r="CQ79" s="1269"/>
      <c r="CR79" s="1269"/>
      <c r="CS79" s="1269"/>
      <c r="CT79" s="1269"/>
      <c r="CU79" s="1269"/>
      <c r="CV79" s="1269"/>
      <c r="CW79" s="1269"/>
      <c r="CX79" s="1269"/>
      <c r="CY79" s="1269"/>
      <c r="CZ79" s="1269"/>
      <c r="DA79" s="1269"/>
      <c r="DB79" s="1269"/>
      <c r="DC79" s="1269"/>
    </row>
    <row r="80" spans="2:107" ht="13.2">
      <c r="B80" s="404"/>
      <c r="G80" s="1275"/>
      <c r="H80" s="1275"/>
      <c r="I80" s="1270"/>
      <c r="J80" s="1270"/>
      <c r="K80" s="1271"/>
      <c r="L80" s="1271"/>
      <c r="M80" s="1271"/>
      <c r="N80" s="1271"/>
      <c r="AN80" s="1274"/>
      <c r="AO80" s="1274"/>
      <c r="AP80" s="1274"/>
      <c r="AQ80" s="1274"/>
      <c r="AR80" s="1274"/>
      <c r="AS80" s="1274"/>
      <c r="AT80" s="1274"/>
      <c r="AU80" s="1274"/>
      <c r="AV80" s="1274"/>
      <c r="AW80" s="1274"/>
      <c r="AX80" s="1274"/>
      <c r="AY80" s="1274"/>
      <c r="AZ80" s="1274"/>
      <c r="BA80" s="1274"/>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2">
      <c r="B81" s="404"/>
    </row>
    <row r="82" spans="2:109" ht="16.2">
      <c r="B82" s="404"/>
      <c r="K82" s="431"/>
      <c r="L82" s="431"/>
      <c r="M82" s="431"/>
      <c r="N82" s="431"/>
      <c r="AQ82" s="431"/>
      <c r="AR82" s="431"/>
      <c r="AS82" s="431"/>
      <c r="AT82" s="431"/>
      <c r="BC82" s="431"/>
      <c r="BD82" s="431"/>
      <c r="BE82" s="431"/>
      <c r="BF82" s="431"/>
      <c r="BO82" s="431"/>
      <c r="BP82" s="431"/>
      <c r="BQ82" s="431"/>
      <c r="BR82" s="431"/>
      <c r="CA82" s="431"/>
      <c r="CB82" s="431"/>
      <c r="CC82" s="431"/>
      <c r="CD82" s="431"/>
      <c r="CM82" s="431"/>
      <c r="CN82" s="431"/>
      <c r="CO82" s="431"/>
      <c r="CP82" s="431"/>
      <c r="CY82" s="431"/>
      <c r="CZ82" s="431"/>
      <c r="DA82" s="431"/>
      <c r="DB82" s="431"/>
      <c r="DC82" s="431"/>
    </row>
    <row r="83" spans="2:109" ht="13.2">
      <c r="B83" s="406"/>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7"/>
      <c r="AY83" s="407"/>
      <c r="AZ83" s="407"/>
      <c r="BA83" s="407"/>
      <c r="BB83" s="407"/>
      <c r="BC83" s="407"/>
      <c r="BD83" s="407"/>
      <c r="BE83" s="407"/>
      <c r="BF83" s="407"/>
      <c r="BG83" s="407"/>
      <c r="BH83" s="407"/>
      <c r="BI83" s="407"/>
      <c r="BJ83" s="407"/>
      <c r="BK83" s="407"/>
      <c r="BL83" s="407"/>
      <c r="BM83" s="407"/>
      <c r="BN83" s="407"/>
      <c r="BO83" s="407"/>
      <c r="BP83" s="407"/>
      <c r="BQ83" s="407"/>
      <c r="BR83" s="407"/>
      <c r="BS83" s="407"/>
      <c r="BT83" s="407"/>
      <c r="BU83" s="407"/>
      <c r="BV83" s="407"/>
      <c r="BW83" s="407"/>
      <c r="BX83" s="407"/>
      <c r="BY83" s="407"/>
      <c r="BZ83" s="407"/>
      <c r="CA83" s="407"/>
      <c r="CB83" s="407"/>
      <c r="CC83" s="407"/>
      <c r="CD83" s="407"/>
      <c r="CE83" s="407"/>
      <c r="CF83" s="407"/>
      <c r="CG83" s="407"/>
      <c r="CH83" s="407"/>
      <c r="CI83" s="407"/>
      <c r="CJ83" s="407"/>
      <c r="CK83" s="407"/>
      <c r="CL83" s="407"/>
      <c r="CM83" s="407"/>
      <c r="CN83" s="407"/>
      <c r="CO83" s="407"/>
      <c r="CP83" s="407"/>
      <c r="CQ83" s="407"/>
      <c r="CR83" s="407"/>
      <c r="CS83" s="407"/>
      <c r="CT83" s="407"/>
      <c r="CU83" s="407"/>
      <c r="CV83" s="407"/>
      <c r="CW83" s="407"/>
      <c r="CX83" s="407"/>
      <c r="CY83" s="407"/>
      <c r="CZ83" s="407"/>
      <c r="DA83" s="407"/>
      <c r="DB83" s="407"/>
      <c r="DC83" s="407"/>
      <c r="DD83" s="408"/>
    </row>
    <row r="84" spans="2:109" ht="13.2">
      <c r="DD84" s="397"/>
      <c r="DE84" s="397"/>
    </row>
    <row r="85" spans="2:109" ht="13.2">
      <c r="DD85" s="397"/>
      <c r="DE85" s="397"/>
    </row>
    <row r="86" spans="2:109" ht="13.05" hidden="1">
      <c r="DD86" s="397"/>
      <c r="DE86" s="397"/>
    </row>
    <row r="87" spans="2:109" ht="13.05" hidden="1">
      <c r="K87" s="432"/>
      <c r="AQ87" s="432"/>
      <c r="BC87" s="432"/>
      <c r="BO87" s="432"/>
      <c r="CA87" s="432"/>
      <c r="CM87" s="432"/>
      <c r="CY87" s="432"/>
      <c r="DD87" s="397"/>
      <c r="DE87" s="397"/>
    </row>
    <row r="88" spans="2:109" ht="13.05" hidden="1">
      <c r="DD88" s="397"/>
      <c r="DE88" s="397"/>
    </row>
    <row r="89" spans="2:109" ht="13.05" hidden="1">
      <c r="DD89" s="397"/>
      <c r="DE89" s="397"/>
    </row>
    <row r="90" spans="2:109" ht="13.05" hidden="1">
      <c r="DD90" s="397"/>
      <c r="DE90" s="397"/>
    </row>
    <row r="91" spans="2:109" ht="13.05" hidden="1">
      <c r="DD91" s="397"/>
      <c r="DE91" s="397"/>
    </row>
    <row r="92" spans="2:109" ht="13.5" hidden="1" customHeight="1">
      <c r="DD92" s="397"/>
      <c r="DE92" s="397"/>
    </row>
    <row r="93" spans="2:109" ht="13.5" hidden="1" customHeight="1">
      <c r="DD93" s="397"/>
      <c r="DE93" s="397"/>
    </row>
    <row r="94" spans="2:109" ht="13.5" hidden="1" customHeight="1">
      <c r="DD94" s="397"/>
      <c r="DE94" s="397"/>
    </row>
    <row r="95" spans="2:109" ht="13.5" hidden="1" customHeight="1">
      <c r="DD95" s="397"/>
      <c r="DE95" s="397"/>
    </row>
    <row r="96" spans="2:109" ht="13.5" hidden="1" customHeight="1">
      <c r="DD96" s="397"/>
      <c r="DE96" s="397"/>
    </row>
    <row r="97" spans="108:109" ht="13.5" hidden="1" customHeight="1">
      <c r="DD97" s="397"/>
      <c r="DE97" s="397"/>
    </row>
    <row r="98" spans="108:109" ht="13.5" hidden="1" customHeight="1">
      <c r="DD98" s="397"/>
      <c r="DE98" s="397"/>
    </row>
    <row r="99" spans="108:109" ht="13.5" hidden="1" customHeight="1">
      <c r="DD99" s="397"/>
      <c r="DE99" s="397"/>
    </row>
    <row r="100" spans="108:109" ht="13.5" hidden="1" customHeight="1">
      <c r="DD100" s="397"/>
      <c r="DE100" s="397"/>
    </row>
    <row r="101" spans="108:109" ht="13.5" hidden="1" customHeight="1">
      <c r="DD101" s="397"/>
      <c r="DE101" s="397"/>
    </row>
    <row r="102" spans="108:109" ht="13.5" hidden="1" customHeight="1">
      <c r="DD102" s="397"/>
      <c r="DE102" s="397"/>
    </row>
    <row r="103" spans="108:109" ht="13.5" hidden="1" customHeight="1">
      <c r="DD103" s="397"/>
      <c r="DE103" s="397"/>
    </row>
    <row r="104" spans="108:109" ht="13.5" hidden="1" customHeight="1">
      <c r="DD104" s="397"/>
      <c r="DE104" s="397"/>
    </row>
    <row r="105" spans="108:109" ht="13.5" hidden="1" customHeight="1">
      <c r="DD105" s="397"/>
      <c r="DE105" s="397"/>
    </row>
    <row r="106" spans="108:109" ht="13.5" hidden="1" customHeight="1">
      <c r="DD106" s="397"/>
      <c r="DE106" s="397"/>
    </row>
    <row r="107" spans="108:109" ht="13.5" hidden="1" customHeight="1">
      <c r="DD107" s="397"/>
      <c r="DE107" s="397"/>
    </row>
    <row r="108" spans="108:109" ht="13.5" hidden="1" customHeight="1">
      <c r="DD108" s="397"/>
      <c r="DE108" s="397"/>
    </row>
    <row r="109" spans="108:109" ht="13.5" hidden="1" customHeight="1">
      <c r="DD109" s="397"/>
      <c r="DE109" s="397"/>
    </row>
    <row r="110" spans="108:109" ht="13.5" hidden="1" customHeight="1">
      <c r="DD110" s="397"/>
      <c r="DE110" s="397"/>
    </row>
    <row r="111" spans="108:109" ht="13.5" hidden="1" customHeight="1">
      <c r="DD111" s="397"/>
      <c r="DE111" s="397"/>
    </row>
    <row r="112" spans="108:109" ht="13.5" hidden="1" customHeight="1">
      <c r="DD112" s="397"/>
      <c r="DE112" s="397"/>
    </row>
    <row r="113" spans="108:109" ht="13.5" hidden="1" customHeight="1">
      <c r="DD113" s="397"/>
      <c r="DE113" s="397"/>
    </row>
    <row r="114" spans="108:109" ht="13.5" hidden="1" customHeight="1">
      <c r="DD114" s="397"/>
      <c r="DE114" s="397"/>
    </row>
    <row r="115" spans="108:109" ht="13.5" hidden="1" customHeight="1">
      <c r="DD115" s="397"/>
      <c r="DE115" s="397"/>
    </row>
    <row r="116" spans="108:109" ht="13.5" hidden="1" customHeight="1">
      <c r="DD116" s="397"/>
      <c r="DE116" s="397"/>
    </row>
    <row r="117" spans="108:109" ht="13.5" hidden="1" customHeight="1">
      <c r="DD117" s="397"/>
      <c r="DE117" s="397"/>
    </row>
    <row r="118" spans="108:109" ht="13.5" hidden="1" customHeight="1">
      <c r="DD118" s="397"/>
      <c r="DE118" s="397"/>
    </row>
    <row r="119" spans="108:109" ht="13.5" hidden="1" customHeight="1">
      <c r="DD119" s="397"/>
      <c r="DE119" s="397"/>
    </row>
    <row r="120" spans="108:109" ht="13.5" hidden="1" customHeight="1">
      <c r="DD120" s="397"/>
      <c r="DE120" s="397"/>
    </row>
    <row r="121" spans="108:109" ht="13.5" hidden="1" customHeight="1">
      <c r="DD121" s="397"/>
      <c r="DE121" s="397"/>
    </row>
    <row r="122" spans="108:109" ht="13.5" hidden="1" customHeight="1">
      <c r="DD122" s="397"/>
      <c r="DE122" s="397"/>
    </row>
    <row r="123" spans="108:109" ht="13.5" hidden="1" customHeight="1">
      <c r="DD123" s="397"/>
      <c r="DE123" s="397"/>
    </row>
    <row r="124" spans="108:109" ht="13.5" hidden="1" customHeight="1">
      <c r="DD124" s="397"/>
      <c r="DE124" s="397"/>
    </row>
    <row r="125" spans="108:109" ht="13.5" hidden="1" customHeight="1">
      <c r="DD125" s="397"/>
      <c r="DE125" s="397"/>
    </row>
    <row r="126" spans="108:109" ht="13.5" hidden="1" customHeight="1">
      <c r="DD126" s="397"/>
      <c r="DE126" s="397"/>
    </row>
    <row r="127" spans="108:109" ht="13.5" hidden="1" customHeight="1">
      <c r="DD127" s="397"/>
      <c r="DE127" s="397"/>
    </row>
    <row r="128" spans="108:109" ht="13.5" hidden="1" customHeight="1">
      <c r="DD128" s="397"/>
      <c r="DE128" s="397"/>
    </row>
    <row r="129" spans="108:109" ht="13.5" hidden="1" customHeight="1">
      <c r="DD129" s="397"/>
      <c r="DE129" s="397"/>
    </row>
    <row r="130" spans="108:109" ht="13.5" hidden="1" customHeight="1">
      <c r="DD130" s="397"/>
      <c r="DE130" s="397"/>
    </row>
    <row r="131" spans="108:109" ht="13.5" hidden="1" customHeight="1">
      <c r="DD131" s="397"/>
      <c r="DE131" s="397"/>
    </row>
    <row r="132" spans="108:109" ht="13.5" hidden="1" customHeight="1">
      <c r="DD132" s="397"/>
      <c r="DE132" s="397"/>
    </row>
    <row r="133" spans="108:109" ht="13.5" hidden="1" customHeight="1">
      <c r="DD133" s="397"/>
      <c r="DE133" s="397"/>
    </row>
    <row r="134" spans="108:109" ht="13.5" hidden="1" customHeight="1">
      <c r="DD134" s="397"/>
      <c r="DE134" s="397"/>
    </row>
    <row r="135" spans="108:109" ht="13.5" hidden="1" customHeight="1">
      <c r="DD135" s="397"/>
      <c r="DE135" s="397"/>
    </row>
    <row r="136" spans="108:109" ht="13.5" hidden="1" customHeight="1">
      <c r="DD136" s="397"/>
      <c r="DE136" s="397"/>
    </row>
    <row r="137" spans="108:109" ht="13.5" hidden="1" customHeight="1">
      <c r="DD137" s="397"/>
      <c r="DE137" s="397"/>
    </row>
    <row r="138" spans="108:109" ht="13.5" hidden="1" customHeight="1">
      <c r="DD138" s="397"/>
      <c r="DE138" s="397"/>
    </row>
    <row r="139" spans="108:109" ht="13.5" hidden="1" customHeight="1">
      <c r="DD139" s="397"/>
      <c r="DE139" s="397"/>
    </row>
    <row r="140" spans="108:109" ht="13.5" hidden="1" customHeight="1">
      <c r="DD140" s="397"/>
      <c r="DE140" s="397"/>
    </row>
    <row r="141" spans="108:109" ht="13.5" hidden="1" customHeight="1">
      <c r="DD141" s="397"/>
      <c r="DE141" s="397"/>
    </row>
    <row r="142" spans="108:109" ht="13.5" hidden="1" customHeight="1">
      <c r="DD142" s="397"/>
      <c r="DE142" s="397"/>
    </row>
    <row r="143" spans="108:109" ht="13.5" hidden="1" customHeight="1">
      <c r="DD143" s="397"/>
      <c r="DE143" s="397"/>
    </row>
    <row r="144" spans="108:109" ht="13.5" hidden="1" customHeight="1">
      <c r="DD144" s="397"/>
      <c r="DE144" s="397"/>
    </row>
    <row r="145" spans="108:109" ht="13.5" hidden="1" customHeight="1">
      <c r="DD145" s="397"/>
      <c r="DE145" s="397"/>
    </row>
    <row r="146" spans="108:109" ht="13.5" hidden="1" customHeight="1">
      <c r="DD146" s="397"/>
      <c r="DE146" s="397"/>
    </row>
    <row r="147" spans="108:109" ht="13.5" hidden="1" customHeight="1">
      <c r="DD147" s="397"/>
      <c r="DE147" s="397"/>
    </row>
    <row r="148" spans="108:109" ht="13.5" hidden="1" customHeight="1">
      <c r="DD148" s="397"/>
      <c r="DE148" s="397"/>
    </row>
    <row r="149" spans="108:109" ht="13.5" hidden="1" customHeight="1">
      <c r="DD149" s="397"/>
      <c r="DE149" s="397"/>
    </row>
    <row r="150" spans="108:109" ht="13.5" hidden="1" customHeight="1">
      <c r="DD150" s="397"/>
      <c r="DE150" s="397"/>
    </row>
    <row r="151" spans="108:109" ht="13.5" hidden="1" customHeight="1">
      <c r="DD151" s="397"/>
      <c r="DE151" s="397"/>
    </row>
    <row r="152" spans="108:109" ht="13.5" hidden="1" customHeight="1">
      <c r="DD152" s="397"/>
      <c r="DE152" s="397"/>
    </row>
    <row r="153" spans="108:109" ht="13.5" hidden="1" customHeight="1">
      <c r="DD153" s="397"/>
      <c r="DE153" s="397"/>
    </row>
    <row r="154" spans="108:109" ht="13.5" hidden="1" customHeight="1">
      <c r="DD154" s="397"/>
      <c r="DE154" s="397"/>
    </row>
    <row r="155" spans="108:109" ht="13.5" hidden="1" customHeight="1">
      <c r="DD155" s="397"/>
      <c r="DE155" s="397"/>
    </row>
    <row r="156" spans="108:109" ht="13.5" hidden="1" customHeight="1">
      <c r="DD156" s="397"/>
      <c r="DE156" s="397"/>
    </row>
    <row r="157" spans="108:109" ht="13.5" hidden="1" customHeight="1">
      <c r="DD157" s="397"/>
      <c r="DE157" s="397"/>
    </row>
    <row r="158" spans="108:109" ht="13.5" hidden="1" customHeight="1">
      <c r="DD158" s="397"/>
      <c r="DE158" s="397"/>
    </row>
    <row r="159" spans="108:109" ht="13.5" hidden="1" customHeight="1">
      <c r="DD159" s="397"/>
      <c r="DE159" s="397"/>
    </row>
    <row r="160" spans="108:109" ht="13.5" hidden="1" customHeight="1">
      <c r="DD160" s="397"/>
      <c r="DE160" s="39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Bd5ny97F6GEcJkaJRJeBorq/b4TWkuArZezCTA7IRvZaS03BXq/16pVxZC7RFLZN/8WZfNkZkY1Z7x+m6W9Mw==" saltValue="hf1MouqAGtQisW4Nd91g2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44140625" style="279" customWidth="1"/>
    <col min="35" max="122" width="2.44140625" style="278" customWidth="1"/>
    <col min="123" max="16384" width="2.44140625" style="278" hidden="1"/>
  </cols>
  <sheetData>
    <row r="1" spans="1:34" ht="13.5" customHeight="1">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05">
      <c r="S2" s="278"/>
      <c r="AH2" s="278"/>
    </row>
    <row r="3" spans="1:34" ht="13.05">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05"/>
    <row r="5" spans="1:34" ht="13.05"/>
    <row r="6" spans="1:34" ht="13.05"/>
    <row r="7" spans="1:34" ht="13.05"/>
    <row r="8" spans="1:34" ht="13.05"/>
    <row r="9" spans="1:34" ht="13.05">
      <c r="AH9" s="278"/>
    </row>
    <row r="10" spans="1:34" ht="13.05"/>
    <row r="11" spans="1:34" ht="13.05"/>
    <row r="12" spans="1:34" ht="13.05"/>
    <row r="13" spans="1:34" ht="13.05"/>
    <row r="14" spans="1:34" ht="13.05"/>
    <row r="15" spans="1:34" ht="13.05"/>
    <row r="16" spans="1:34" ht="13.05"/>
    <row r="17" spans="12:34" ht="13.05">
      <c r="AH17" s="278"/>
    </row>
    <row r="18" spans="12:34" ht="13.05"/>
    <row r="19" spans="12:34" ht="13.05"/>
    <row r="20" spans="12:34" ht="13.05">
      <c r="AH20" s="278"/>
    </row>
    <row r="21" spans="12:34" ht="13.05">
      <c r="AH21" s="278"/>
    </row>
    <row r="22" spans="12:34" ht="13.05"/>
    <row r="23" spans="12:34" ht="13.05"/>
    <row r="24" spans="12:34" ht="13.05">
      <c r="Q24" s="278"/>
    </row>
    <row r="25" spans="12:34" ht="13.05"/>
    <row r="26" spans="12:34" ht="13.05"/>
    <row r="27" spans="12:34" ht="13.05"/>
    <row r="28" spans="12:34" ht="13.05">
      <c r="T28" s="278"/>
      <c r="AH28" s="278"/>
    </row>
    <row r="29" spans="12:34" ht="13.05">
      <c r="U29" s="278"/>
    </row>
    <row r="30" spans="12:34" ht="13.05"/>
    <row r="31" spans="12:34" ht="13.05">
      <c r="Q31" s="278"/>
    </row>
    <row r="32" spans="12:34" ht="13.05">
      <c r="L32" s="278"/>
    </row>
    <row r="33" spans="2:34" ht="13.05">
      <c r="C33" s="278"/>
      <c r="E33" s="278"/>
      <c r="G33" s="278"/>
      <c r="I33" s="278"/>
      <c r="X33" s="278"/>
    </row>
    <row r="34" spans="2:34" ht="13.05">
      <c r="B34" s="278"/>
      <c r="O34" s="278"/>
      <c r="P34" s="278"/>
      <c r="R34" s="278"/>
      <c r="T34" s="278"/>
    </row>
    <row r="35" spans="2:34" ht="13.05">
      <c r="D35" s="278"/>
      <c r="U35" s="278"/>
      <c r="W35" s="278"/>
      <c r="AC35" s="278"/>
      <c r="AD35" s="278"/>
      <c r="AE35" s="278"/>
      <c r="AF35" s="278"/>
      <c r="AG35" s="278"/>
      <c r="AH35" s="278"/>
    </row>
    <row r="36" spans="2:34" ht="13.2">
      <c r="H36" s="278"/>
      <c r="J36" s="278"/>
      <c r="K36" s="278"/>
      <c r="M36" s="278"/>
      <c r="V36" s="278"/>
      <c r="Y36" s="278"/>
      <c r="Z36" s="278"/>
      <c r="AA36" s="278"/>
      <c r="AB36" s="278"/>
      <c r="AC36" s="278"/>
      <c r="AD36" s="278"/>
      <c r="AE36" s="278"/>
      <c r="AF36" s="278"/>
      <c r="AG36" s="278"/>
      <c r="AH36" s="278"/>
    </row>
    <row r="37" spans="2:34" ht="13.2">
      <c r="AH37" s="278"/>
    </row>
    <row r="38" spans="2:34" ht="13.2">
      <c r="AG38" s="278"/>
      <c r="AH38" s="278"/>
    </row>
    <row r="39" spans="2:34" ht="13.2"/>
    <row r="40" spans="2:34" ht="13.2">
      <c r="X40" s="278"/>
    </row>
    <row r="41" spans="2:34" ht="13.2">
      <c r="R41" s="278"/>
    </row>
    <row r="42" spans="2:34" ht="13.2">
      <c r="W42" s="278"/>
    </row>
    <row r="43" spans="2:34" ht="13.2">
      <c r="V43" s="278"/>
      <c r="Y43" s="278"/>
      <c r="Z43" s="278"/>
      <c r="AA43" s="278"/>
      <c r="AB43" s="278"/>
      <c r="AC43" s="278"/>
      <c r="AD43" s="278"/>
      <c r="AE43" s="278"/>
      <c r="AF43" s="278"/>
      <c r="AG43" s="278"/>
      <c r="AH43" s="278"/>
    </row>
    <row r="44" spans="2:34" ht="13.2">
      <c r="AH44" s="278"/>
    </row>
    <row r="45" spans="2:34" ht="13.2">
      <c r="X45" s="278"/>
    </row>
    <row r="46" spans="2:34" ht="13.2"/>
    <row r="47" spans="2:34" ht="13.2"/>
    <row r="48" spans="2:34" ht="13.2">
      <c r="U48" s="278"/>
      <c r="V48" s="278"/>
      <c r="W48" s="278"/>
      <c r="Y48" s="278"/>
      <c r="Z48" s="278"/>
      <c r="AA48" s="278"/>
      <c r="AB48" s="278"/>
      <c r="AC48" s="278"/>
      <c r="AD48" s="278"/>
      <c r="AE48" s="278"/>
      <c r="AF48" s="278"/>
      <c r="AG48" s="278"/>
      <c r="AH48" s="278"/>
    </row>
    <row r="49" spans="28:34" ht="13.2"/>
    <row r="50" spans="28:34" ht="13.2">
      <c r="AE50" s="278"/>
      <c r="AF50" s="278"/>
      <c r="AG50" s="278"/>
      <c r="AH50" s="278"/>
    </row>
    <row r="51" spans="28:34" ht="13.2">
      <c r="AC51" s="278"/>
      <c r="AD51" s="278"/>
      <c r="AE51" s="278"/>
      <c r="AF51" s="278"/>
      <c r="AG51" s="278"/>
      <c r="AH51" s="278"/>
    </row>
    <row r="52" spans="28:34" ht="13.2"/>
    <row r="53" spans="28:34" ht="13.2">
      <c r="AF53" s="278"/>
      <c r="AG53" s="278"/>
      <c r="AH53" s="278"/>
    </row>
    <row r="54" spans="28:34" ht="13.2">
      <c r="AH54" s="278"/>
    </row>
    <row r="55" spans="28:34" ht="13.2"/>
    <row r="56" spans="28:34" ht="13.2">
      <c r="AB56" s="278"/>
      <c r="AC56" s="278"/>
      <c r="AD56" s="278"/>
      <c r="AE56" s="278"/>
      <c r="AF56" s="278"/>
      <c r="AG56" s="278"/>
      <c r="AH56" s="278"/>
    </row>
    <row r="57" spans="28:34" ht="13.2">
      <c r="AH57" s="278"/>
    </row>
    <row r="58" spans="28:34" ht="13.2">
      <c r="AH58" s="278"/>
    </row>
    <row r="59" spans="28:34" ht="13.2"/>
    <row r="60" spans="28:34" ht="13.2"/>
    <row r="61" spans="28:34" ht="13.2"/>
    <row r="62" spans="28:34" ht="13.2"/>
    <row r="63" spans="28:34" ht="13.2">
      <c r="AH63" s="278"/>
    </row>
    <row r="64" spans="28:34" ht="13.2">
      <c r="AG64" s="278"/>
      <c r="AH64" s="278"/>
    </row>
    <row r="65" spans="28:34" ht="13.2"/>
    <row r="66" spans="28:34" ht="13.2"/>
    <row r="67" spans="28:34" ht="13.2"/>
    <row r="68" spans="28:34" ht="13.2">
      <c r="AB68" s="278"/>
      <c r="AC68" s="278"/>
      <c r="AD68" s="278"/>
      <c r="AE68" s="278"/>
      <c r="AF68" s="278"/>
      <c r="AG68" s="278"/>
      <c r="AH68" s="278"/>
    </row>
    <row r="69" spans="28:34" ht="13.2">
      <c r="AF69" s="278"/>
      <c r="AG69" s="278"/>
      <c r="AH69" s="278"/>
    </row>
    <row r="70" spans="28:34" ht="13.2"/>
    <row r="71" spans="28:34" ht="13.2"/>
    <row r="72" spans="28:34" ht="13.2"/>
    <row r="73" spans="28:34" ht="13.2"/>
    <row r="74" spans="28:34" ht="13.2"/>
    <row r="75" spans="28:34" ht="13.2">
      <c r="AH75" s="278"/>
    </row>
    <row r="76" spans="28:34" ht="13.2">
      <c r="AF76" s="278"/>
      <c r="AG76" s="278"/>
      <c r="AH76" s="278"/>
    </row>
    <row r="77" spans="28:34" ht="13.2">
      <c r="AG77" s="278"/>
      <c r="AH77" s="278"/>
    </row>
    <row r="78" spans="28:34" ht="13.2"/>
    <row r="79" spans="28:34" ht="13.2"/>
    <row r="80" spans="28:34" ht="13.2"/>
    <row r="81" spans="25:34" ht="13.2"/>
    <row r="82" spans="25:34" ht="13.2">
      <c r="Y82" s="278"/>
    </row>
    <row r="83" spans="25:34" ht="13.2">
      <c r="Y83" s="278"/>
      <c r="Z83" s="278"/>
      <c r="AA83" s="278"/>
      <c r="AB83" s="278"/>
      <c r="AC83" s="278"/>
      <c r="AD83" s="278"/>
      <c r="AE83" s="278"/>
      <c r="AF83" s="278"/>
      <c r="AG83" s="278"/>
      <c r="AH83" s="278"/>
    </row>
    <row r="84" spans="25:34" ht="13.2"/>
    <row r="85" spans="25:34" ht="13.2"/>
    <row r="86" spans="25:34" ht="13.2"/>
    <row r="87" spans="25:34" ht="13.2"/>
    <row r="88" spans="25:34" ht="13.2">
      <c r="AH88" s="278"/>
    </row>
    <row r="89" spans="25:34" ht="13.2"/>
    <row r="90" spans="25:34" ht="13.2"/>
    <row r="91" spans="25:34" ht="13.2"/>
    <row r="92" spans="25:34" ht="13.5" customHeight="1"/>
    <row r="93" spans="25:34" ht="13.5" customHeight="1"/>
    <row r="94" spans="25:34" ht="13.5" customHeight="1">
      <c r="AF94" s="278"/>
      <c r="AG94" s="278"/>
      <c r="AH94" s="278"/>
    </row>
    <row r="95" spans="25:34" ht="13.5" customHeight="1">
      <c r="AH95" s="278"/>
    </row>
    <row r="96" spans="25:34" ht="13.5" customHeight="1"/>
    <row r="97" spans="33:34" ht="13.5" customHeight="1"/>
    <row r="98" spans="33:34" ht="13.5" customHeight="1"/>
    <row r="99" spans="33:34" ht="13.5" customHeight="1"/>
    <row r="100" spans="33:34" ht="13.5" customHeight="1"/>
    <row r="101" spans="33:34" ht="13.5" customHeight="1">
      <c r="AH101" s="278"/>
    </row>
    <row r="102" spans="33:34" ht="13.5" customHeight="1"/>
    <row r="103" spans="33:34" ht="13.5" customHeight="1"/>
    <row r="104" spans="33:34" ht="13.5" customHeight="1">
      <c r="AG104" s="278"/>
      <c r="AH104" s="27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8"/>
    </row>
    <row r="117" spans="34:122" ht="13.5" customHeight="1"/>
    <row r="118" spans="34:122" ht="13.5" customHeight="1"/>
    <row r="119" spans="34:122" ht="13.5" customHeight="1"/>
    <row r="120" spans="34:122" ht="13.5" customHeight="1">
      <c r="AH120" s="278"/>
    </row>
    <row r="121" spans="34:122" ht="13.5" customHeight="1">
      <c r="AH121" s="278"/>
    </row>
    <row r="122" spans="34:122" ht="13.5" customHeight="1"/>
    <row r="123" spans="34:122" ht="13.5" customHeight="1"/>
    <row r="124" spans="34:122" ht="13.5" customHeight="1"/>
    <row r="125" spans="34:122" ht="13.5" customHeight="1">
      <c r="DR125" s="278" t="s">
        <v>
477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Eb8m3bXWXKI3m/0+ivjwjCs+a6CCkl5N4gf75zG2DOakDCK02/4wIYvXR1nzPNM5LhNpYx/U84wAm+P9QfngQ==" saltValue="H0Mi/HHJkQ1wxEpnvHYlW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44140625" style="279" customWidth="1"/>
    <col min="35" max="122" width="2.44140625" style="278" customWidth="1"/>
    <col min="123" max="16384" width="2.44140625" style="278" hidden="1"/>
  </cols>
  <sheetData>
    <row r="1" spans="1:34" ht="13.5" customHeight="1">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05">
      <c r="S2" s="278"/>
      <c r="AH2" s="278"/>
    </row>
    <row r="3" spans="1:34" ht="13.05">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05"/>
    <row r="5" spans="1:34" ht="13.05"/>
    <row r="6" spans="1:34" ht="13.05"/>
    <row r="7" spans="1:34" ht="13.05"/>
    <row r="8" spans="1:34" ht="13.05"/>
    <row r="9" spans="1:34" ht="13.05">
      <c r="AH9" s="278"/>
    </row>
    <row r="10" spans="1:34" ht="13.05"/>
    <row r="11" spans="1:34" ht="13.05"/>
    <row r="12" spans="1:34" ht="13.05"/>
    <row r="13" spans="1:34" ht="13.05"/>
    <row r="14" spans="1:34" ht="13.05"/>
    <row r="15" spans="1:34" ht="13.05"/>
    <row r="16" spans="1:34" ht="13.05"/>
    <row r="17" spans="12:34" ht="13.05">
      <c r="AH17" s="278"/>
    </row>
    <row r="18" spans="12:34" ht="13.05"/>
    <row r="19" spans="12:34" ht="13.05"/>
    <row r="20" spans="12:34" ht="13.05">
      <c r="AH20" s="278"/>
    </row>
    <row r="21" spans="12:34" ht="13.05">
      <c r="AH21" s="278"/>
    </row>
    <row r="22" spans="12:34" ht="13.05"/>
    <row r="23" spans="12:34" ht="13.05"/>
    <row r="24" spans="12:34" ht="13.05">
      <c r="Q24" s="278"/>
    </row>
    <row r="25" spans="12:34" ht="13.05"/>
    <row r="26" spans="12:34" ht="13.05"/>
    <row r="27" spans="12:34" ht="13.05"/>
    <row r="28" spans="12:34" ht="13.05">
      <c r="T28" s="278"/>
      <c r="AH28" s="278"/>
    </row>
    <row r="29" spans="12:34" ht="13.05">
      <c r="U29" s="278"/>
    </row>
    <row r="30" spans="12:34" ht="13.05"/>
    <row r="31" spans="12:34" ht="13.05">
      <c r="Q31" s="278"/>
      <c r="X31" s="278"/>
    </row>
    <row r="32" spans="12:34" ht="13.05">
      <c r="L32" s="278"/>
    </row>
    <row r="33" spans="2:34" ht="13.05">
      <c r="C33" s="278"/>
      <c r="E33" s="278"/>
      <c r="G33" s="278"/>
      <c r="I33" s="278"/>
    </row>
    <row r="34" spans="2:34" ht="13.05">
      <c r="B34" s="278"/>
      <c r="O34" s="278"/>
      <c r="P34" s="278"/>
      <c r="R34" s="278"/>
      <c r="T34" s="278"/>
    </row>
    <row r="35" spans="2:34" ht="13.05">
      <c r="D35" s="278"/>
      <c r="U35" s="278"/>
      <c r="W35" s="278"/>
      <c r="AC35" s="278"/>
      <c r="AD35" s="278"/>
      <c r="AE35" s="278"/>
      <c r="AF35" s="278"/>
      <c r="AG35" s="278"/>
      <c r="AH35" s="278"/>
    </row>
    <row r="36" spans="2:34" ht="13.2">
      <c r="H36" s="278"/>
      <c r="J36" s="278"/>
      <c r="K36" s="278"/>
      <c r="M36" s="278"/>
      <c r="V36" s="278"/>
      <c r="Y36" s="278"/>
      <c r="Z36" s="278"/>
      <c r="AA36" s="278"/>
      <c r="AB36" s="278"/>
      <c r="AC36" s="278"/>
      <c r="AD36" s="278"/>
      <c r="AE36" s="278"/>
      <c r="AF36" s="278"/>
      <c r="AG36" s="278"/>
      <c r="AH36" s="278"/>
    </row>
    <row r="37" spans="2:34" ht="13.2">
      <c r="AH37" s="278"/>
    </row>
    <row r="38" spans="2:34" ht="13.2">
      <c r="X38" s="278"/>
      <c r="AG38" s="278"/>
      <c r="AH38" s="278"/>
    </row>
    <row r="39" spans="2:34" ht="13.2"/>
    <row r="40" spans="2:34" ht="13.2"/>
    <row r="41" spans="2:34" ht="13.2">
      <c r="R41" s="278"/>
    </row>
    <row r="42" spans="2:34" ht="13.2">
      <c r="W42" s="278"/>
    </row>
    <row r="43" spans="2:34" ht="13.2">
      <c r="V43" s="278"/>
      <c r="X43" s="278"/>
      <c r="Y43" s="278"/>
      <c r="Z43" s="278"/>
      <c r="AA43" s="278"/>
      <c r="AB43" s="278"/>
      <c r="AC43" s="278"/>
      <c r="AD43" s="278"/>
      <c r="AE43" s="278"/>
      <c r="AF43" s="278"/>
      <c r="AG43" s="278"/>
      <c r="AH43" s="278"/>
    </row>
    <row r="44" spans="2:34" ht="13.2">
      <c r="AH44" s="278"/>
    </row>
    <row r="45" spans="2:34" ht="13.2"/>
    <row r="46" spans="2:34" ht="13.2"/>
    <row r="47" spans="2:34" ht="13.2"/>
    <row r="48" spans="2:34" ht="13.2">
      <c r="U48" s="278"/>
      <c r="V48" s="278"/>
      <c r="W48" s="278"/>
      <c r="Y48" s="278"/>
      <c r="Z48" s="278"/>
      <c r="AA48" s="278"/>
      <c r="AB48" s="278"/>
      <c r="AC48" s="278"/>
      <c r="AD48" s="278"/>
      <c r="AE48" s="278"/>
      <c r="AF48" s="278"/>
      <c r="AG48" s="278"/>
      <c r="AH48" s="278"/>
    </row>
    <row r="49" spans="28:34" ht="13.2"/>
    <row r="50" spans="28:34" ht="13.2">
      <c r="AE50" s="278"/>
      <c r="AF50" s="278"/>
      <c r="AG50" s="278"/>
      <c r="AH50" s="278"/>
    </row>
    <row r="51" spans="28:34" ht="13.2">
      <c r="AC51" s="278"/>
      <c r="AD51" s="278"/>
      <c r="AE51" s="278"/>
      <c r="AF51" s="278"/>
      <c r="AG51" s="278"/>
      <c r="AH51" s="278"/>
    </row>
    <row r="52" spans="28:34" ht="13.2"/>
    <row r="53" spans="28:34" ht="13.2">
      <c r="AF53" s="278"/>
      <c r="AG53" s="278"/>
      <c r="AH53" s="278"/>
    </row>
    <row r="54" spans="28:34" ht="13.2">
      <c r="AH54" s="278"/>
    </row>
    <row r="55" spans="28:34" ht="13.2"/>
    <row r="56" spans="28:34" ht="13.2">
      <c r="AB56" s="278"/>
      <c r="AC56" s="278"/>
      <c r="AD56" s="278"/>
      <c r="AE56" s="278"/>
      <c r="AF56" s="278"/>
      <c r="AG56" s="278"/>
      <c r="AH56" s="278"/>
    </row>
    <row r="57" spans="28:34" ht="13.2">
      <c r="AH57" s="278"/>
    </row>
    <row r="58" spans="28:34" ht="13.2">
      <c r="AH58" s="278"/>
    </row>
    <row r="59" spans="28:34" ht="13.2"/>
    <row r="60" spans="28:34" ht="13.2"/>
    <row r="61" spans="28:34" ht="13.2"/>
    <row r="62" spans="28:34" ht="13.2"/>
    <row r="63" spans="28:34" ht="13.2">
      <c r="AH63" s="278"/>
    </row>
    <row r="64" spans="28:34" ht="13.2">
      <c r="AG64" s="278"/>
      <c r="AH64" s="278"/>
    </row>
    <row r="65" spans="28:34" ht="13.2"/>
    <row r="66" spans="28:34" ht="13.2"/>
    <row r="67" spans="28:34" ht="13.2"/>
    <row r="68" spans="28:34" ht="13.2">
      <c r="AB68" s="278"/>
      <c r="AC68" s="278"/>
      <c r="AD68" s="278"/>
      <c r="AE68" s="278"/>
      <c r="AF68" s="278"/>
      <c r="AG68" s="278"/>
      <c r="AH68" s="278"/>
    </row>
    <row r="69" spans="28:34" ht="13.2">
      <c r="AF69" s="278"/>
      <c r="AG69" s="278"/>
      <c r="AH69" s="278"/>
    </row>
    <row r="70" spans="28:34" ht="13.2"/>
    <row r="71" spans="28:34" ht="13.2"/>
    <row r="72" spans="28:34" ht="13.2"/>
    <row r="73" spans="28:34" ht="13.2"/>
    <row r="74" spans="28:34" ht="13.2"/>
    <row r="75" spans="28:34" ht="13.2">
      <c r="AH75" s="278"/>
    </row>
    <row r="76" spans="28:34" ht="13.2">
      <c r="AF76" s="278"/>
      <c r="AG76" s="278"/>
      <c r="AH76" s="278"/>
    </row>
    <row r="77" spans="28:34" ht="13.2">
      <c r="AG77" s="278"/>
      <c r="AH77" s="278"/>
    </row>
    <row r="78" spans="28:34" ht="13.2"/>
    <row r="79" spans="28:34" ht="13.2"/>
    <row r="80" spans="28:34" ht="13.2"/>
    <row r="81" spans="25:34" ht="13.2"/>
    <row r="82" spans="25:34" ht="13.2">
      <c r="Y82" s="278"/>
    </row>
    <row r="83" spans="25:34" ht="13.2">
      <c r="Y83" s="278"/>
      <c r="Z83" s="278"/>
      <c r="AA83" s="278"/>
      <c r="AB83" s="278"/>
      <c r="AC83" s="278"/>
      <c r="AD83" s="278"/>
      <c r="AE83" s="278"/>
      <c r="AF83" s="278"/>
      <c r="AG83" s="278"/>
      <c r="AH83" s="278"/>
    </row>
    <row r="84" spans="25:34" ht="13.2"/>
    <row r="85" spans="25:34" ht="13.2"/>
    <row r="86" spans="25:34" ht="13.2"/>
    <row r="87" spans="25:34" ht="13.2"/>
    <row r="88" spans="25:34" ht="13.2">
      <c r="AH88" s="278"/>
    </row>
    <row r="89" spans="25:34" ht="13.2"/>
    <row r="90" spans="25:34" ht="13.2"/>
    <row r="91" spans="25:34" ht="13.2"/>
    <row r="92" spans="25:34" ht="13.5" customHeight="1"/>
    <row r="93" spans="25:34" ht="13.5" customHeight="1"/>
    <row r="94" spans="25:34" ht="13.5" customHeight="1">
      <c r="AF94" s="278"/>
      <c r="AG94" s="278"/>
      <c r="AH94" s="278"/>
    </row>
    <row r="95" spans="25:34" ht="13.5" customHeight="1">
      <c r="AH95" s="278"/>
    </row>
    <row r="96" spans="25:34" ht="13.5" customHeight="1"/>
    <row r="97" spans="33:34" ht="13.5" customHeight="1"/>
    <row r="98" spans="33:34" ht="13.5" customHeight="1"/>
    <row r="99" spans="33:34" ht="13.5" customHeight="1"/>
    <row r="100" spans="33:34" ht="13.5" customHeight="1"/>
    <row r="101" spans="33:34" ht="13.5" customHeight="1">
      <c r="AH101" s="278"/>
    </row>
    <row r="102" spans="33:34" ht="13.5" customHeight="1"/>
    <row r="103" spans="33:34" ht="13.5" customHeight="1"/>
    <row r="104" spans="33:34" ht="13.5" customHeight="1">
      <c r="AG104" s="278"/>
      <c r="AH104" s="27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8"/>
    </row>
    <row r="117" spans="34:122" ht="13.5" customHeight="1"/>
    <row r="118" spans="34:122" ht="13.5" customHeight="1"/>
    <row r="119" spans="34:122" ht="13.5" customHeight="1"/>
    <row r="120" spans="34:122" ht="13.5" customHeight="1">
      <c r="AH120" s="278"/>
    </row>
    <row r="121" spans="34:122" ht="13.5" customHeight="1">
      <c r="AH121" s="278"/>
    </row>
    <row r="122" spans="34:122" ht="13.5" customHeight="1"/>
    <row r="123" spans="34:122" ht="13.5" customHeight="1"/>
    <row r="124" spans="34:122" ht="13.5" customHeight="1">
      <c r="AH124" s="278"/>
    </row>
    <row r="125" spans="34:122" ht="13.5" customHeight="1">
      <c r="DR125" s="278" t="s">
        <v>
477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uqItdwua0iUfXkLMxqVY90M8G1Zcng29/cOnaZPZCRIW9ImkODMpFP6xiPAEcx4C8PX16dQXHFZoaj1T8rNeA==" saltValue="di5ohsqvHKatPdxZ4uQ+1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cols>
    <col min="1" max="1" width="45.88671875" style="121" customWidth="1"/>
    <col min="2" max="8" width="13.33203125" style="121" customWidth="1"/>
    <col min="9" max="16384" width="11.109375" style="121"/>
  </cols>
  <sheetData>
    <row r="1" spans="1:8">
      <c r="A1" s="115"/>
      <c r="B1" s="116"/>
      <c r="C1" s="117"/>
      <c r="D1" s="118"/>
      <c r="E1" s="119"/>
      <c r="F1" s="119"/>
      <c r="G1" s="119"/>
      <c r="H1" s="120"/>
    </row>
    <row r="2" spans="1:8">
      <c r="A2" s="122"/>
      <c r="B2" s="123"/>
      <c r="C2" s="124"/>
      <c r="D2" s="125" t="s">
        <v>
41</v>
      </c>
      <c r="E2" s="126"/>
      <c r="F2" s="127" t="s">
        <v>
42</v>
      </c>
      <c r="G2" s="128"/>
      <c r="H2" s="129"/>
    </row>
    <row r="3" spans="1:8">
      <c r="A3" s="125" t="s">
        <v>
520</v>
      </c>
      <c r="B3" s="130"/>
      <c r="C3" s="131"/>
      <c r="D3" s="132">
        <v>
56666</v>
      </c>
      <c r="E3" s="133"/>
      <c r="F3" s="134"/>
      <c r="G3" s="135"/>
      <c r="H3" s="136"/>
    </row>
    <row r="4" spans="1:8">
      <c r="A4" s="137"/>
      <c r="B4" s="138"/>
      <c r="C4" s="139"/>
      <c r="D4" s="140">
        <v>
36647</v>
      </c>
      <c r="E4" s="141"/>
      <c r="F4" s="142"/>
      <c r="G4" s="143"/>
      <c r="H4" s="144"/>
    </row>
    <row r="5" spans="1:8">
      <c r="A5" s="125" t="s">
        <v>
522</v>
      </c>
      <c r="B5" s="130"/>
      <c r="C5" s="131"/>
      <c r="D5" s="132">
        <v>
57088</v>
      </c>
      <c r="E5" s="133"/>
      <c r="F5" s="134"/>
      <c r="G5" s="135"/>
      <c r="H5" s="136"/>
    </row>
    <row r="6" spans="1:8">
      <c r="A6" s="137"/>
      <c r="B6" s="138"/>
      <c r="C6" s="139"/>
      <c r="D6" s="140">
        <v>
38740</v>
      </c>
      <c r="E6" s="141"/>
      <c r="F6" s="142"/>
      <c r="G6" s="143"/>
      <c r="H6" s="144"/>
    </row>
    <row r="7" spans="1:8">
      <c r="A7" s="125" t="s">
        <v>
523</v>
      </c>
      <c r="B7" s="130"/>
      <c r="C7" s="131"/>
      <c r="D7" s="132">
        <v>
64326</v>
      </c>
      <c r="E7" s="133"/>
      <c r="F7" s="134"/>
      <c r="G7" s="135"/>
      <c r="H7" s="136"/>
    </row>
    <row r="8" spans="1:8">
      <c r="A8" s="137"/>
      <c r="B8" s="138"/>
      <c r="C8" s="139"/>
      <c r="D8" s="140">
        <v>
45769</v>
      </c>
      <c r="E8" s="141"/>
      <c r="F8" s="142"/>
      <c r="G8" s="143"/>
      <c r="H8" s="144"/>
    </row>
    <row r="9" spans="1:8">
      <c r="A9" s="125" t="s">
        <v>
524</v>
      </c>
      <c r="B9" s="130"/>
      <c r="C9" s="131"/>
      <c r="D9" s="132">
        <v>
59777</v>
      </c>
      <c r="E9" s="133"/>
      <c r="F9" s="134"/>
      <c r="G9" s="135"/>
      <c r="H9" s="136"/>
    </row>
    <row r="10" spans="1:8">
      <c r="A10" s="137"/>
      <c r="B10" s="138"/>
      <c r="C10" s="139"/>
      <c r="D10" s="140">
        <v>
43310</v>
      </c>
      <c r="E10" s="141"/>
      <c r="F10" s="142"/>
      <c r="G10" s="143"/>
      <c r="H10" s="144"/>
    </row>
    <row r="11" spans="1:8">
      <c r="A11" s="125" t="s">
        <v>
525</v>
      </c>
      <c r="B11" s="130"/>
      <c r="C11" s="131"/>
      <c r="D11" s="132">
        <v>
107309</v>
      </c>
      <c r="E11" s="133"/>
      <c r="F11" s="134"/>
      <c r="G11" s="135"/>
      <c r="H11" s="136"/>
    </row>
    <row r="12" spans="1:8">
      <c r="A12" s="137"/>
      <c r="B12" s="138"/>
      <c r="C12" s="145"/>
      <c r="D12" s="140">
        <v>
91806</v>
      </c>
      <c r="E12" s="141"/>
      <c r="F12" s="142"/>
      <c r="G12" s="143"/>
      <c r="H12" s="144"/>
    </row>
    <row r="13" spans="1:8">
      <c r="A13" s="125"/>
      <c r="B13" s="130"/>
      <c r="C13" s="146"/>
      <c r="D13" s="147">
        <v>
69033</v>
      </c>
      <c r="E13" s="148"/>
      <c r="F13" s="149"/>
      <c r="G13" s="150"/>
      <c r="H13" s="136"/>
    </row>
    <row r="14" spans="1:8">
      <c r="A14" s="137"/>
      <c r="B14" s="138"/>
      <c r="C14" s="139"/>
      <c r="D14" s="140">
        <v>
51254</v>
      </c>
      <c r="E14" s="141"/>
      <c r="F14" s="142"/>
      <c r="G14" s="143"/>
      <c r="H14" s="144"/>
    </row>
    <row r="17" spans="1:11">
      <c r="A17" s="121" t="s">
        <v>
43</v>
      </c>
    </row>
    <row r="18" spans="1:11">
      <c r="A18" s="151"/>
      <c r="B18" s="151" t="e">
        <f>
#REF!</f>
        <v>
#REF!</v>
      </c>
      <c r="C18" s="151" t="e">
        <f>
#REF!</f>
        <v>
#REF!</v>
      </c>
      <c r="D18" s="151" t="e">
        <f>
#REF!</f>
        <v>
#REF!</v>
      </c>
      <c r="E18" s="151" t="e">
        <f>
#REF!</f>
        <v>
#REF!</v>
      </c>
      <c r="F18" s="151" t="e">
        <f>
#REF!</f>
        <v>
#REF!</v>
      </c>
    </row>
    <row r="19" spans="1:11">
      <c r="A19" s="151" t="s">
        <v>
44</v>
      </c>
      <c r="B19" s="151" t="e">
        <f>
ROUND(VALUE(SUBSTITUTE(#REF!,"▲","-")),2)</f>
        <v>
#REF!</v>
      </c>
      <c r="C19" s="151" t="e">
        <f>
ROUND(VALUE(SUBSTITUTE(#REF!,"▲","-")),2)</f>
        <v>
#REF!</v>
      </c>
      <c r="D19" s="151" t="e">
        <f>
ROUND(VALUE(SUBSTITUTE(#REF!,"▲","-")),2)</f>
        <v>
#REF!</v>
      </c>
      <c r="E19" s="151" t="e">
        <f>
ROUND(VALUE(SUBSTITUTE(#REF!,"▲","-")),2)</f>
        <v>
#REF!</v>
      </c>
      <c r="F19" s="151" t="e">
        <f>
ROUND(VALUE(SUBSTITUTE(#REF!,"▲","-")),2)</f>
        <v>
#REF!</v>
      </c>
    </row>
    <row r="20" spans="1:11">
      <c r="A20" s="151" t="s">
        <v>
45</v>
      </c>
      <c r="B20" s="151" t="e">
        <f>
ROUND(VALUE(SUBSTITUTE(#REF!,"▲","-")),2)</f>
        <v>
#REF!</v>
      </c>
      <c r="C20" s="151" t="e">
        <f>
ROUND(VALUE(SUBSTITUTE(#REF!,"▲","-")),2)</f>
        <v>
#REF!</v>
      </c>
      <c r="D20" s="151" t="e">
        <f>
ROUND(VALUE(SUBSTITUTE(#REF!,"▲","-")),2)</f>
        <v>
#REF!</v>
      </c>
      <c r="E20" s="151" t="e">
        <f>
ROUND(VALUE(SUBSTITUTE(#REF!,"▲","-")),2)</f>
        <v>
#REF!</v>
      </c>
      <c r="F20" s="151" t="e">
        <f>
ROUND(VALUE(SUBSTITUTE(#REF!,"▲","-")),2)</f>
        <v>
#REF!</v>
      </c>
    </row>
    <row r="21" spans="1:11">
      <c r="A21" s="151" t="s">
        <v>
46</v>
      </c>
      <c r="B21" s="151" t="e">
        <f>
IF(ISNUMBER(VALUE(SUBSTITUTE(#REF!,"▲","-"))),ROUND(VALUE(SUBSTITUTE(#REF!,"▲","-")),2),NA())</f>
        <v>
#N/A</v>
      </c>
      <c r="C21" s="151" t="e">
        <f>
IF(ISNUMBER(VALUE(SUBSTITUTE(#REF!,"▲","-"))),ROUND(VALUE(SUBSTITUTE(#REF!,"▲","-")),2),NA())</f>
        <v>
#N/A</v>
      </c>
      <c r="D21" s="151" t="e">
        <f>
IF(ISNUMBER(VALUE(SUBSTITUTE(#REF!,"▲","-"))),ROUND(VALUE(SUBSTITUTE(#REF!,"▲","-")),2),NA())</f>
        <v>
#N/A</v>
      </c>
      <c r="E21" s="151" t="e">
        <f>
IF(ISNUMBER(VALUE(SUBSTITUTE(#REF!,"▲","-"))),ROUND(VALUE(SUBSTITUTE(#REF!,"▲","-")),2),NA())</f>
        <v>
#N/A</v>
      </c>
      <c r="F21" s="151" t="e">
        <f>
IF(ISNUMBER(VALUE(SUBSTITUTE(#REF!,"▲","-"))),ROUND(VALUE(SUBSTITUTE(#REF!,"▲","-")),2),NA())</f>
        <v>
#N/A</v>
      </c>
    </row>
    <row r="24" spans="1:11">
      <c r="A24" s="121" t="s">
        <v>
47</v>
      </c>
    </row>
    <row r="25" spans="1:11">
      <c r="A25" s="152"/>
      <c r="B25" s="152" t="e">
        <f>
#REF!</f>
        <v>
#REF!</v>
      </c>
      <c r="C25" s="152"/>
      <c r="D25" s="152" t="e">
        <f>
#REF!</f>
        <v>
#REF!</v>
      </c>
      <c r="E25" s="152"/>
      <c r="F25" s="152" t="e">
        <f>
#REF!</f>
        <v>
#REF!</v>
      </c>
      <c r="G25" s="152"/>
      <c r="H25" s="152" t="e">
        <f>
#REF!</f>
        <v>
#REF!</v>
      </c>
      <c r="I25" s="152"/>
      <c r="J25" s="152" t="e">
        <f>
#REF!</f>
        <v>
#REF!</v>
      </c>
      <c r="K25" s="152"/>
    </row>
    <row r="26" spans="1:11">
      <c r="A26" s="152"/>
      <c r="B26" s="152" t="s">
        <v>
48</v>
      </c>
      <c r="C26" s="152" t="s">
        <v>
49</v>
      </c>
      <c r="D26" s="152" t="s">
        <v>
48</v>
      </c>
      <c r="E26" s="152" t="s">
        <v>
49</v>
      </c>
      <c r="F26" s="152" t="s">
        <v>
48</v>
      </c>
      <c r="G26" s="152" t="s">
        <v>
49</v>
      </c>
      <c r="H26" s="152" t="s">
        <v>
48</v>
      </c>
      <c r="I26" s="152" t="s">
        <v>
49</v>
      </c>
      <c r="J26" s="152" t="s">
        <v>
48</v>
      </c>
      <c r="K26" s="152" t="s">
        <v>
49</v>
      </c>
    </row>
    <row r="27" spans="1:11">
      <c r="A27" s="152" t="e">
        <f>
IF(#REF!="",NA(),#REF!)</f>
        <v>
#REF!</v>
      </c>
      <c r="B27" s="152" t="e">
        <f>
IF(ROUND(VALUE(SUBSTITUTE(#REF!,"▲", "-")), 2) &lt; 0, ABS(ROUND(VALUE(SUBSTITUTE(#REF!,"▲", "-")), 2)), NA())</f>
        <v>
#REF!</v>
      </c>
      <c r="C27" s="152" t="e">
        <f>
IF(ROUND(VALUE(SUBSTITUTE(#REF!,"▲", "-")), 2) &gt;= 0, ABS(ROUND(VALUE(SUBSTITUTE(#REF!,"▲", "-")), 2)), NA())</f>
        <v>
#REF!</v>
      </c>
      <c r="D27" s="152" t="e">
        <f>
IF(ROUND(VALUE(SUBSTITUTE(#REF!,"▲", "-")), 2) &lt; 0, ABS(ROUND(VALUE(SUBSTITUTE(#REF!,"▲", "-")), 2)), NA())</f>
        <v>
#REF!</v>
      </c>
      <c r="E27" s="152" t="e">
        <f>
IF(ROUND(VALUE(SUBSTITUTE(#REF!,"▲", "-")), 2) &gt;= 0, ABS(ROUND(VALUE(SUBSTITUTE(#REF!,"▲", "-")), 2)), NA())</f>
        <v>
#REF!</v>
      </c>
      <c r="F27" s="152" t="e">
        <f>
IF(ROUND(VALUE(SUBSTITUTE(#REF!,"▲", "-")), 2) &lt; 0, ABS(ROUND(VALUE(SUBSTITUTE(#REF!,"▲", "-")), 2)), NA())</f>
        <v>
#REF!</v>
      </c>
      <c r="G27" s="152" t="e">
        <f>
IF(ROUND(VALUE(SUBSTITUTE(#REF!,"▲", "-")), 2) &gt;= 0, ABS(ROUND(VALUE(SUBSTITUTE(#REF!,"▲", "-")), 2)), NA())</f>
        <v>
#REF!</v>
      </c>
      <c r="H27" s="152" t="e">
        <f>
IF(ROUND(VALUE(SUBSTITUTE(#REF!,"▲", "-")), 2) &lt; 0, ABS(ROUND(VALUE(SUBSTITUTE(#REF!,"▲", "-")), 2)), NA())</f>
        <v>
#REF!</v>
      </c>
      <c r="I27" s="152" t="e">
        <f>
IF(ROUND(VALUE(SUBSTITUTE(#REF!,"▲", "-")), 2) &gt;= 0, ABS(ROUND(VALUE(SUBSTITUTE(#REF!,"▲", "-")), 2)), NA())</f>
        <v>
#REF!</v>
      </c>
      <c r="J27" s="152" t="e">
        <f>
IF(ROUND(VALUE(SUBSTITUTE(#REF!,"▲", "-")), 2) &lt; 0, ABS(ROUND(VALUE(SUBSTITUTE(#REF!,"▲", "-")), 2)), NA())</f>
        <v>
#REF!</v>
      </c>
      <c r="K27" s="152" t="e">
        <f>
IF(ROUND(VALUE(SUBSTITUTE(#REF!,"▲", "-")), 2) &gt;= 0, ABS(ROUND(VALUE(SUBSTITUTE(#REF!,"▲", "-")), 2)), NA())</f>
        <v>
#REF!</v>
      </c>
    </row>
    <row r="28" spans="1:11">
      <c r="A28" s="152" t="e">
        <f>
IF(#REF!="",NA(),#REF!)</f>
        <v>
#REF!</v>
      </c>
      <c r="B28" s="152" t="e">
        <f>
IF(ROUND(VALUE(SUBSTITUTE(#REF!,"▲", "-")), 2) &lt; 0, ABS(ROUND(VALUE(SUBSTITUTE(#REF!,"▲", "-")), 2)), NA())</f>
        <v>
#REF!</v>
      </c>
      <c r="C28" s="152" t="e">
        <f>
IF(ROUND(VALUE(SUBSTITUTE(#REF!,"▲", "-")), 2) &gt;= 0, ABS(ROUND(VALUE(SUBSTITUTE(#REF!,"▲", "-")), 2)), NA())</f>
        <v>
#REF!</v>
      </c>
      <c r="D28" s="152" t="e">
        <f>
IF(ROUND(VALUE(SUBSTITUTE(#REF!,"▲", "-")), 2) &lt; 0, ABS(ROUND(VALUE(SUBSTITUTE(#REF!,"▲", "-")), 2)), NA())</f>
        <v>
#REF!</v>
      </c>
      <c r="E28" s="152" t="e">
        <f>
IF(ROUND(VALUE(SUBSTITUTE(#REF!,"▲", "-")), 2) &gt;= 0, ABS(ROUND(VALUE(SUBSTITUTE(#REF!,"▲", "-")), 2)), NA())</f>
        <v>
#REF!</v>
      </c>
      <c r="F28" s="152" t="e">
        <f>
IF(ROUND(VALUE(SUBSTITUTE(#REF!,"▲", "-")), 2) &lt; 0, ABS(ROUND(VALUE(SUBSTITUTE(#REF!,"▲", "-")), 2)), NA())</f>
        <v>
#REF!</v>
      </c>
      <c r="G28" s="152" t="e">
        <f>
IF(ROUND(VALUE(SUBSTITUTE(#REF!,"▲", "-")), 2) &gt;= 0, ABS(ROUND(VALUE(SUBSTITUTE(#REF!,"▲", "-")), 2)), NA())</f>
        <v>
#REF!</v>
      </c>
      <c r="H28" s="152" t="e">
        <f>
IF(ROUND(VALUE(SUBSTITUTE(#REF!,"▲", "-")), 2) &lt; 0, ABS(ROUND(VALUE(SUBSTITUTE(#REF!,"▲", "-")), 2)), NA())</f>
        <v>
#REF!</v>
      </c>
      <c r="I28" s="152" t="e">
        <f>
IF(ROUND(VALUE(SUBSTITUTE(#REF!,"▲", "-")), 2) &gt;= 0, ABS(ROUND(VALUE(SUBSTITUTE(#REF!,"▲", "-")), 2)), NA())</f>
        <v>
#REF!</v>
      </c>
      <c r="J28" s="152" t="e">
        <f>
IF(ROUND(VALUE(SUBSTITUTE(#REF!,"▲", "-")), 2) &lt; 0, ABS(ROUND(VALUE(SUBSTITUTE(#REF!,"▲", "-")), 2)), NA())</f>
        <v>
#REF!</v>
      </c>
      <c r="K28" s="152" t="e">
        <f>
IF(ROUND(VALUE(SUBSTITUTE(#REF!,"▲", "-")), 2) &gt;= 0, ABS(ROUND(VALUE(SUBSTITUTE(#REF!,"▲", "-")), 2)), NA())</f>
        <v>
#REF!</v>
      </c>
    </row>
    <row r="29" spans="1:11">
      <c r="A29" s="152" t="e">
        <f>
IF(#REF!="",NA(),#REF!)</f>
        <v>
#REF!</v>
      </c>
      <c r="B29" s="152" t="e">
        <f>
IF(ROUND(VALUE(SUBSTITUTE(#REF!,"▲", "-")), 2) &lt; 0, ABS(ROUND(VALUE(SUBSTITUTE(#REF!,"▲", "-")), 2)), NA())</f>
        <v>
#REF!</v>
      </c>
      <c r="C29" s="152" t="e">
        <f>
IF(ROUND(VALUE(SUBSTITUTE(#REF!,"▲", "-")), 2) &gt;= 0, ABS(ROUND(VALUE(SUBSTITUTE(#REF!,"▲", "-")), 2)), NA())</f>
        <v>
#REF!</v>
      </c>
      <c r="D29" s="152" t="e">
        <f>
IF(ROUND(VALUE(SUBSTITUTE(#REF!,"▲", "-")), 2) &lt; 0, ABS(ROUND(VALUE(SUBSTITUTE(#REF!,"▲", "-")), 2)), NA())</f>
        <v>
#REF!</v>
      </c>
      <c r="E29" s="152" t="e">
        <f>
IF(ROUND(VALUE(SUBSTITUTE(#REF!,"▲", "-")), 2) &gt;= 0, ABS(ROUND(VALUE(SUBSTITUTE(#REF!,"▲", "-")), 2)), NA())</f>
        <v>
#REF!</v>
      </c>
      <c r="F29" s="152" t="e">
        <f>
IF(ROUND(VALUE(SUBSTITUTE(#REF!,"▲", "-")), 2) &lt; 0, ABS(ROUND(VALUE(SUBSTITUTE(#REF!,"▲", "-")), 2)), NA())</f>
        <v>
#REF!</v>
      </c>
      <c r="G29" s="152" t="e">
        <f>
IF(ROUND(VALUE(SUBSTITUTE(#REF!,"▲", "-")), 2) &gt;= 0, ABS(ROUND(VALUE(SUBSTITUTE(#REF!,"▲", "-")), 2)), NA())</f>
        <v>
#REF!</v>
      </c>
      <c r="H29" s="152" t="e">
        <f>
IF(ROUND(VALUE(SUBSTITUTE(#REF!,"▲", "-")), 2) &lt; 0, ABS(ROUND(VALUE(SUBSTITUTE(#REF!,"▲", "-")), 2)), NA())</f>
        <v>
#REF!</v>
      </c>
      <c r="I29" s="152" t="e">
        <f>
IF(ROUND(VALUE(SUBSTITUTE(#REF!,"▲", "-")), 2) &gt;= 0, ABS(ROUND(VALUE(SUBSTITUTE(#REF!,"▲", "-")), 2)), NA())</f>
        <v>
#REF!</v>
      </c>
      <c r="J29" s="152" t="e">
        <f>
IF(ROUND(VALUE(SUBSTITUTE(#REF!,"▲", "-")), 2) &lt; 0, ABS(ROUND(VALUE(SUBSTITUTE(#REF!,"▲", "-")), 2)), NA())</f>
        <v>
#REF!</v>
      </c>
      <c r="K29" s="152" t="e">
        <f>
IF(ROUND(VALUE(SUBSTITUTE(#REF!,"▲", "-")), 2) &gt;= 0, ABS(ROUND(VALUE(SUBSTITUTE(#REF!,"▲", "-")), 2)), NA())</f>
        <v>
#REF!</v>
      </c>
    </row>
    <row r="30" spans="1:11">
      <c r="A30" s="152" t="e">
        <f>
IF(#REF!="",NA(),#REF!)</f>
        <v>
#REF!</v>
      </c>
      <c r="B30" s="152" t="e">
        <f>
IF(ROUND(VALUE(SUBSTITUTE(#REF!,"▲", "-")), 2) &lt; 0, ABS(ROUND(VALUE(SUBSTITUTE(#REF!,"▲", "-")), 2)), NA())</f>
        <v>
#REF!</v>
      </c>
      <c r="C30" s="152" t="e">
        <f>
IF(ROUND(VALUE(SUBSTITUTE(#REF!,"▲", "-")), 2) &gt;= 0, ABS(ROUND(VALUE(SUBSTITUTE(#REF!,"▲", "-")), 2)), NA())</f>
        <v>
#REF!</v>
      </c>
      <c r="D30" s="152" t="e">
        <f>
IF(ROUND(VALUE(SUBSTITUTE(#REF!,"▲", "-")), 2) &lt; 0, ABS(ROUND(VALUE(SUBSTITUTE(#REF!,"▲", "-")), 2)), NA())</f>
        <v>
#REF!</v>
      </c>
      <c r="E30" s="152" t="e">
        <f>
IF(ROUND(VALUE(SUBSTITUTE(#REF!,"▲", "-")), 2) &gt;= 0, ABS(ROUND(VALUE(SUBSTITUTE(#REF!,"▲", "-")), 2)), NA())</f>
        <v>
#REF!</v>
      </c>
      <c r="F30" s="152" t="e">
        <f>
IF(ROUND(VALUE(SUBSTITUTE(#REF!,"▲", "-")), 2) &lt; 0, ABS(ROUND(VALUE(SUBSTITUTE(#REF!,"▲", "-")), 2)), NA())</f>
        <v>
#REF!</v>
      </c>
      <c r="G30" s="152" t="e">
        <f>
IF(ROUND(VALUE(SUBSTITUTE(#REF!,"▲", "-")), 2) &gt;= 0, ABS(ROUND(VALUE(SUBSTITUTE(#REF!,"▲", "-")), 2)), NA())</f>
        <v>
#REF!</v>
      </c>
      <c r="H30" s="152" t="e">
        <f>
IF(ROUND(VALUE(SUBSTITUTE(#REF!,"▲", "-")), 2) &lt; 0, ABS(ROUND(VALUE(SUBSTITUTE(#REF!,"▲", "-")), 2)), NA())</f>
        <v>
#REF!</v>
      </c>
      <c r="I30" s="152" t="e">
        <f>
IF(ROUND(VALUE(SUBSTITUTE(#REF!,"▲", "-")), 2) &gt;= 0, ABS(ROUND(VALUE(SUBSTITUTE(#REF!,"▲", "-")), 2)), NA())</f>
        <v>
#REF!</v>
      </c>
      <c r="J30" s="152" t="e">
        <f>
IF(ROUND(VALUE(SUBSTITUTE(#REF!,"▲", "-")), 2) &lt; 0, ABS(ROUND(VALUE(SUBSTITUTE(#REF!,"▲", "-")), 2)), NA())</f>
        <v>
#REF!</v>
      </c>
      <c r="K30" s="152" t="e">
        <f>
IF(ROUND(VALUE(SUBSTITUTE(#REF!,"▲", "-")), 2) &gt;= 0, ABS(ROUND(VALUE(SUBSTITUTE(#REF!,"▲", "-")), 2)), NA())</f>
        <v>
#REF!</v>
      </c>
    </row>
    <row r="31" spans="1:11">
      <c r="A31" s="152" t="e">
        <f>
IF(#REF!="",NA(),#REF!)</f>
        <v>
#REF!</v>
      </c>
      <c r="B31" s="152" t="e">
        <f>
IF(ROUND(VALUE(SUBSTITUTE(#REF!,"▲", "-")), 2) &lt; 0, ABS(ROUND(VALUE(SUBSTITUTE(#REF!,"▲", "-")), 2)), NA())</f>
        <v>
#REF!</v>
      </c>
      <c r="C31" s="152" t="e">
        <f>
IF(ROUND(VALUE(SUBSTITUTE(#REF!,"▲", "-")), 2) &gt;= 0, ABS(ROUND(VALUE(SUBSTITUTE(#REF!,"▲", "-")), 2)), NA())</f>
        <v>
#REF!</v>
      </c>
      <c r="D31" s="152" t="e">
        <f>
IF(ROUND(VALUE(SUBSTITUTE(#REF!,"▲", "-")), 2) &lt; 0, ABS(ROUND(VALUE(SUBSTITUTE(#REF!,"▲", "-")), 2)), NA())</f>
        <v>
#REF!</v>
      </c>
      <c r="E31" s="152" t="e">
        <f>
IF(ROUND(VALUE(SUBSTITUTE(#REF!,"▲", "-")), 2) &gt;= 0, ABS(ROUND(VALUE(SUBSTITUTE(#REF!,"▲", "-")), 2)), NA())</f>
        <v>
#REF!</v>
      </c>
      <c r="F31" s="152" t="e">
        <f>
IF(ROUND(VALUE(SUBSTITUTE(#REF!,"▲", "-")), 2) &lt; 0, ABS(ROUND(VALUE(SUBSTITUTE(#REF!,"▲", "-")), 2)), NA())</f>
        <v>
#REF!</v>
      </c>
      <c r="G31" s="152" t="e">
        <f>
IF(ROUND(VALUE(SUBSTITUTE(#REF!,"▲", "-")), 2) &gt;= 0, ABS(ROUND(VALUE(SUBSTITUTE(#REF!,"▲", "-")), 2)), NA())</f>
        <v>
#REF!</v>
      </c>
      <c r="H31" s="152" t="e">
        <f>
IF(ROUND(VALUE(SUBSTITUTE(#REF!,"▲", "-")), 2) &lt; 0, ABS(ROUND(VALUE(SUBSTITUTE(#REF!,"▲", "-")), 2)), NA())</f>
        <v>
#REF!</v>
      </c>
      <c r="I31" s="152" t="e">
        <f>
IF(ROUND(VALUE(SUBSTITUTE(#REF!,"▲", "-")), 2) &gt;= 0, ABS(ROUND(VALUE(SUBSTITUTE(#REF!,"▲", "-")), 2)), NA())</f>
        <v>
#REF!</v>
      </c>
      <c r="J31" s="152" t="e">
        <f>
IF(ROUND(VALUE(SUBSTITUTE(#REF!,"▲", "-")), 2) &lt; 0, ABS(ROUND(VALUE(SUBSTITUTE(#REF!,"▲", "-")), 2)), NA())</f>
        <v>
#REF!</v>
      </c>
      <c r="K31" s="152" t="e">
        <f>
IF(ROUND(VALUE(SUBSTITUTE(#REF!,"▲", "-")), 2) &gt;= 0, ABS(ROUND(VALUE(SUBSTITUTE(#REF!,"▲", "-")), 2)), NA())</f>
        <v>
#REF!</v>
      </c>
    </row>
    <row r="32" spans="1:11">
      <c r="A32" s="152" t="e">
        <f>
IF(#REF!="",NA(),#REF!)</f>
        <v>
#REF!</v>
      </c>
      <c r="B32" s="152" t="e">
        <f>
IF(ROUND(VALUE(SUBSTITUTE(#REF!,"▲", "-")), 2) &lt; 0, ABS(ROUND(VALUE(SUBSTITUTE(#REF!,"▲", "-")), 2)), NA())</f>
        <v>
#REF!</v>
      </c>
      <c r="C32" s="152" t="e">
        <f>
IF(ROUND(VALUE(SUBSTITUTE(#REF!,"▲", "-")), 2) &gt;= 0, ABS(ROUND(VALUE(SUBSTITUTE(#REF!,"▲", "-")), 2)), NA())</f>
        <v>
#REF!</v>
      </c>
      <c r="D32" s="152" t="e">
        <f>
IF(ROUND(VALUE(SUBSTITUTE(#REF!,"▲", "-")), 2) &lt; 0, ABS(ROUND(VALUE(SUBSTITUTE(#REF!,"▲", "-")), 2)), NA())</f>
        <v>
#REF!</v>
      </c>
      <c r="E32" s="152" t="e">
        <f>
IF(ROUND(VALUE(SUBSTITUTE(#REF!,"▲", "-")), 2) &gt;= 0, ABS(ROUND(VALUE(SUBSTITUTE(#REF!,"▲", "-")), 2)), NA())</f>
        <v>
#REF!</v>
      </c>
      <c r="F32" s="152" t="e">
        <f>
IF(ROUND(VALUE(SUBSTITUTE(#REF!,"▲", "-")), 2) &lt; 0, ABS(ROUND(VALUE(SUBSTITUTE(#REF!,"▲", "-")), 2)), NA())</f>
        <v>
#REF!</v>
      </c>
      <c r="G32" s="152" t="e">
        <f>
IF(ROUND(VALUE(SUBSTITUTE(#REF!,"▲", "-")), 2) &gt;= 0, ABS(ROUND(VALUE(SUBSTITUTE(#REF!,"▲", "-")), 2)), NA())</f>
        <v>
#REF!</v>
      </c>
      <c r="H32" s="152" t="e">
        <f>
IF(ROUND(VALUE(SUBSTITUTE(#REF!,"▲", "-")), 2) &lt; 0, ABS(ROUND(VALUE(SUBSTITUTE(#REF!,"▲", "-")), 2)), NA())</f>
        <v>
#REF!</v>
      </c>
      <c r="I32" s="152" t="e">
        <f>
IF(ROUND(VALUE(SUBSTITUTE(#REF!,"▲", "-")), 2) &gt;= 0, ABS(ROUND(VALUE(SUBSTITUTE(#REF!,"▲", "-")), 2)), NA())</f>
        <v>
#REF!</v>
      </c>
      <c r="J32" s="152" t="e">
        <f>
IF(ROUND(VALUE(SUBSTITUTE(#REF!,"▲", "-")), 2) &lt; 0, ABS(ROUND(VALUE(SUBSTITUTE(#REF!,"▲", "-")), 2)), NA())</f>
        <v>
#REF!</v>
      </c>
      <c r="K32" s="152" t="e">
        <f>
IF(ROUND(VALUE(SUBSTITUTE(#REF!,"▲", "-")), 2) &gt;= 0, ABS(ROUND(VALUE(SUBSTITUTE(#REF!,"▲", "-")), 2)), NA())</f>
        <v>
#REF!</v>
      </c>
    </row>
    <row r="33" spans="1:16">
      <c r="A33" s="152" t="e">
        <f>
IF(#REF!="",NA(),#REF!)</f>
        <v>
#REF!</v>
      </c>
      <c r="B33" s="152" t="e">
        <f>
IF(ROUND(VALUE(SUBSTITUTE(#REF!,"▲", "-")), 2) &lt; 0, ABS(ROUND(VALUE(SUBSTITUTE(#REF!,"▲", "-")), 2)), NA())</f>
        <v>
#REF!</v>
      </c>
      <c r="C33" s="152" t="e">
        <f>
IF(ROUND(VALUE(SUBSTITUTE(#REF!,"▲", "-")), 2) &gt;= 0, ABS(ROUND(VALUE(SUBSTITUTE(#REF!,"▲", "-")), 2)), NA())</f>
        <v>
#REF!</v>
      </c>
      <c r="D33" s="152" t="e">
        <f>
IF(ROUND(VALUE(SUBSTITUTE(#REF!,"▲", "-")), 2) &lt; 0, ABS(ROUND(VALUE(SUBSTITUTE(#REF!,"▲", "-")), 2)), NA())</f>
        <v>
#REF!</v>
      </c>
      <c r="E33" s="152" t="e">
        <f>
IF(ROUND(VALUE(SUBSTITUTE(#REF!,"▲", "-")), 2) &gt;= 0, ABS(ROUND(VALUE(SUBSTITUTE(#REF!,"▲", "-")), 2)), NA())</f>
        <v>
#REF!</v>
      </c>
      <c r="F33" s="152" t="e">
        <f>
IF(ROUND(VALUE(SUBSTITUTE(#REF!,"▲", "-")), 2) &lt; 0, ABS(ROUND(VALUE(SUBSTITUTE(#REF!,"▲", "-")), 2)), NA())</f>
        <v>
#REF!</v>
      </c>
      <c r="G33" s="152" t="e">
        <f>
IF(ROUND(VALUE(SUBSTITUTE(#REF!,"▲", "-")), 2) &gt;= 0, ABS(ROUND(VALUE(SUBSTITUTE(#REF!,"▲", "-")), 2)), NA())</f>
        <v>
#REF!</v>
      </c>
      <c r="H33" s="152" t="e">
        <f>
IF(ROUND(VALUE(SUBSTITUTE(#REF!,"▲", "-")), 2) &lt; 0, ABS(ROUND(VALUE(SUBSTITUTE(#REF!,"▲", "-")), 2)), NA())</f>
        <v>
#REF!</v>
      </c>
      <c r="I33" s="152" t="e">
        <f>
IF(ROUND(VALUE(SUBSTITUTE(#REF!,"▲", "-")), 2) &gt;= 0, ABS(ROUND(VALUE(SUBSTITUTE(#REF!,"▲", "-")), 2)), NA())</f>
        <v>
#REF!</v>
      </c>
      <c r="J33" s="152" t="e">
        <f>
IF(ROUND(VALUE(SUBSTITUTE(#REF!,"▲", "-")), 2) &lt; 0, ABS(ROUND(VALUE(SUBSTITUTE(#REF!,"▲", "-")), 2)), NA())</f>
        <v>
#REF!</v>
      </c>
      <c r="K33" s="152" t="e">
        <f>
IF(ROUND(VALUE(SUBSTITUTE(#REF!,"▲", "-")), 2) &gt;= 0, ABS(ROUND(VALUE(SUBSTITUTE(#REF!,"▲", "-")), 2)), NA())</f>
        <v>
#REF!</v>
      </c>
    </row>
    <row r="34" spans="1:16">
      <c r="A34" s="152" t="e">
        <f>
IF(#REF!="",NA(),#REF!)</f>
        <v>
#REF!</v>
      </c>
      <c r="B34" s="152" t="e">
        <f>
IF(ROUND(VALUE(SUBSTITUTE(#REF!,"▲", "-")), 2) &lt; 0, ABS(ROUND(VALUE(SUBSTITUTE(#REF!,"▲", "-")), 2)), NA())</f>
        <v>
#REF!</v>
      </c>
      <c r="C34" s="152" t="e">
        <f>
IF(ROUND(VALUE(SUBSTITUTE(#REF!,"▲", "-")), 2) &gt;= 0, ABS(ROUND(VALUE(SUBSTITUTE(#REF!,"▲", "-")), 2)), NA())</f>
        <v>
#REF!</v>
      </c>
      <c r="D34" s="152" t="e">
        <f>
IF(ROUND(VALUE(SUBSTITUTE(#REF!,"▲", "-")), 2) &lt; 0, ABS(ROUND(VALUE(SUBSTITUTE(#REF!,"▲", "-")), 2)), NA())</f>
        <v>
#REF!</v>
      </c>
      <c r="E34" s="152" t="e">
        <f>
IF(ROUND(VALUE(SUBSTITUTE(#REF!,"▲", "-")), 2) &gt;= 0, ABS(ROUND(VALUE(SUBSTITUTE(#REF!,"▲", "-")), 2)), NA())</f>
        <v>
#REF!</v>
      </c>
      <c r="F34" s="152" t="e">
        <f>
IF(ROUND(VALUE(SUBSTITUTE(#REF!,"▲", "-")), 2) &lt; 0, ABS(ROUND(VALUE(SUBSTITUTE(#REF!,"▲", "-")), 2)), NA())</f>
        <v>
#REF!</v>
      </c>
      <c r="G34" s="152" t="e">
        <f>
IF(ROUND(VALUE(SUBSTITUTE(#REF!,"▲", "-")), 2) &gt;= 0, ABS(ROUND(VALUE(SUBSTITUTE(#REF!,"▲", "-")), 2)), NA())</f>
        <v>
#REF!</v>
      </c>
      <c r="H34" s="152" t="e">
        <f>
IF(ROUND(VALUE(SUBSTITUTE(#REF!,"▲", "-")), 2) &lt; 0, ABS(ROUND(VALUE(SUBSTITUTE(#REF!,"▲", "-")), 2)), NA())</f>
        <v>
#REF!</v>
      </c>
      <c r="I34" s="152" t="e">
        <f>
IF(ROUND(VALUE(SUBSTITUTE(#REF!,"▲", "-")), 2) &gt;= 0, ABS(ROUND(VALUE(SUBSTITUTE(#REF!,"▲", "-")), 2)), NA())</f>
        <v>
#REF!</v>
      </c>
      <c r="J34" s="152" t="e">
        <f>
IF(ROUND(VALUE(SUBSTITUTE(#REF!,"▲", "-")), 2) &lt; 0, ABS(ROUND(VALUE(SUBSTITUTE(#REF!,"▲", "-")), 2)), NA())</f>
        <v>
#REF!</v>
      </c>
      <c r="K34" s="152" t="e">
        <f>
IF(ROUND(VALUE(SUBSTITUTE(#REF!,"▲", "-")), 2) &gt;= 0, ABS(ROUND(VALUE(SUBSTITUTE(#REF!,"▲", "-")), 2)), NA())</f>
        <v>
#REF!</v>
      </c>
    </row>
    <row r="35" spans="1:16">
      <c r="A35" s="152" t="e">
        <f>
IF(#REF!="",NA(),#REF!)</f>
        <v>
#REF!</v>
      </c>
      <c r="B35" s="152" t="e">
        <f>
IF(ROUND(VALUE(SUBSTITUTE(#REF!,"▲", "-")), 2) &lt; 0, ABS(ROUND(VALUE(SUBSTITUTE(#REF!,"▲", "-")), 2)), NA())</f>
        <v>
#REF!</v>
      </c>
      <c r="C35" s="152" t="e">
        <f>
IF(ROUND(VALUE(SUBSTITUTE(#REF!,"▲", "-")), 2) &gt;= 0, ABS(ROUND(VALUE(SUBSTITUTE(#REF!,"▲", "-")), 2)), NA())</f>
        <v>
#REF!</v>
      </c>
      <c r="D35" s="152" t="e">
        <f>
IF(ROUND(VALUE(SUBSTITUTE(#REF!,"▲", "-")), 2) &lt; 0, ABS(ROUND(VALUE(SUBSTITUTE(#REF!,"▲", "-")), 2)), NA())</f>
        <v>
#REF!</v>
      </c>
      <c r="E35" s="152" t="e">
        <f>
IF(ROUND(VALUE(SUBSTITUTE(#REF!,"▲", "-")), 2) &gt;= 0, ABS(ROUND(VALUE(SUBSTITUTE(#REF!,"▲", "-")), 2)), NA())</f>
        <v>
#REF!</v>
      </c>
      <c r="F35" s="152" t="e">
        <f>
IF(ROUND(VALUE(SUBSTITUTE(#REF!,"▲", "-")), 2) &lt; 0, ABS(ROUND(VALUE(SUBSTITUTE(#REF!,"▲", "-")), 2)), NA())</f>
        <v>
#REF!</v>
      </c>
      <c r="G35" s="152" t="e">
        <f>
IF(ROUND(VALUE(SUBSTITUTE(#REF!,"▲", "-")), 2) &gt;= 0, ABS(ROUND(VALUE(SUBSTITUTE(#REF!,"▲", "-")), 2)), NA())</f>
        <v>
#REF!</v>
      </c>
      <c r="H35" s="152" t="e">
        <f>
IF(ROUND(VALUE(SUBSTITUTE(#REF!,"▲", "-")), 2) &lt; 0, ABS(ROUND(VALUE(SUBSTITUTE(#REF!,"▲", "-")), 2)), NA())</f>
        <v>
#REF!</v>
      </c>
      <c r="I35" s="152" t="e">
        <f>
IF(ROUND(VALUE(SUBSTITUTE(#REF!,"▲", "-")), 2) &gt;= 0, ABS(ROUND(VALUE(SUBSTITUTE(#REF!,"▲", "-")), 2)), NA())</f>
        <v>
#REF!</v>
      </c>
      <c r="J35" s="152" t="e">
        <f>
IF(ROUND(VALUE(SUBSTITUTE(#REF!,"▲", "-")), 2) &lt; 0, ABS(ROUND(VALUE(SUBSTITUTE(#REF!,"▲", "-")), 2)), NA())</f>
        <v>
#REF!</v>
      </c>
      <c r="K35" s="152" t="e">
        <f>
IF(ROUND(VALUE(SUBSTITUTE(#REF!,"▲", "-")), 2) &gt;= 0, ABS(ROUND(VALUE(SUBSTITUTE(#REF!,"▲", "-")), 2)), NA())</f>
        <v>
#REF!</v>
      </c>
    </row>
    <row r="36" spans="1:16">
      <c r="A36" s="152" t="e">
        <f>
IF(#REF!="",NA(),#REF!)</f>
        <v>
#REF!</v>
      </c>
      <c r="B36" s="152" t="e">
        <f>
IF(ROUND(VALUE(SUBSTITUTE(#REF!,"▲", "-")), 2) &lt; 0, ABS(ROUND(VALUE(SUBSTITUTE(#REF!,"▲", "-")), 2)), NA())</f>
        <v>
#REF!</v>
      </c>
      <c r="C36" s="152" t="e">
        <f>
IF(ROUND(VALUE(SUBSTITUTE(#REF!,"▲", "-")), 2) &gt;= 0, ABS(ROUND(VALUE(SUBSTITUTE(#REF!,"▲", "-")), 2)), NA())</f>
        <v>
#REF!</v>
      </c>
      <c r="D36" s="152" t="e">
        <f>
IF(ROUND(VALUE(SUBSTITUTE(#REF!,"▲", "-")), 2) &lt; 0, ABS(ROUND(VALUE(SUBSTITUTE(#REF!,"▲", "-")), 2)), NA())</f>
        <v>
#REF!</v>
      </c>
      <c r="E36" s="152" t="e">
        <f>
IF(ROUND(VALUE(SUBSTITUTE(#REF!,"▲", "-")), 2) &gt;= 0, ABS(ROUND(VALUE(SUBSTITUTE(#REF!,"▲", "-")), 2)), NA())</f>
        <v>
#REF!</v>
      </c>
      <c r="F36" s="152" t="e">
        <f>
IF(ROUND(VALUE(SUBSTITUTE(#REF!,"▲", "-")), 2) &lt; 0, ABS(ROUND(VALUE(SUBSTITUTE(#REF!,"▲", "-")), 2)), NA())</f>
        <v>
#REF!</v>
      </c>
      <c r="G36" s="152" t="e">
        <f>
IF(ROUND(VALUE(SUBSTITUTE(#REF!,"▲", "-")), 2) &gt;= 0, ABS(ROUND(VALUE(SUBSTITUTE(#REF!,"▲", "-")), 2)), NA())</f>
        <v>
#REF!</v>
      </c>
      <c r="H36" s="152" t="e">
        <f>
IF(ROUND(VALUE(SUBSTITUTE(#REF!,"▲", "-")), 2) &lt; 0, ABS(ROUND(VALUE(SUBSTITUTE(#REF!,"▲", "-")), 2)), NA())</f>
        <v>
#REF!</v>
      </c>
      <c r="I36" s="152" t="e">
        <f>
IF(ROUND(VALUE(SUBSTITUTE(#REF!,"▲", "-")), 2) &gt;= 0, ABS(ROUND(VALUE(SUBSTITUTE(#REF!,"▲", "-")), 2)), NA())</f>
        <v>
#REF!</v>
      </c>
      <c r="J36" s="152" t="e">
        <f>
IF(ROUND(VALUE(SUBSTITUTE(#REF!,"▲", "-")), 2) &lt; 0, ABS(ROUND(VALUE(SUBSTITUTE(#REF!,"▲", "-")), 2)), NA())</f>
        <v>
#REF!</v>
      </c>
      <c r="K36" s="152" t="e">
        <f>
IF(ROUND(VALUE(SUBSTITUTE(#REF!,"▲", "-")), 2) &gt;= 0, ABS(ROUND(VALUE(SUBSTITUTE(#REF!,"▲", "-")), 2)), NA())</f>
        <v>
#REF!</v>
      </c>
    </row>
    <row r="39" spans="1:16">
      <c r="A39" s="121" t="s">
        <v>
50</v>
      </c>
    </row>
    <row r="40" spans="1:16">
      <c r="A40" s="153"/>
      <c r="B40" s="153" t="e">
        <f>
#REF!</f>
        <v>
#REF!</v>
      </c>
      <c r="C40" s="153"/>
      <c r="D40" s="153"/>
      <c r="E40" s="153" t="e">
        <f>
#REF!</f>
        <v>
#REF!</v>
      </c>
      <c r="F40" s="153"/>
      <c r="G40" s="153"/>
      <c r="H40" s="153" t="e">
        <f>
#REF!</f>
        <v>
#REF!</v>
      </c>
      <c r="I40" s="153"/>
      <c r="J40" s="153"/>
      <c r="K40" s="153" t="e">
        <f>
#REF!</f>
        <v>
#REF!</v>
      </c>
      <c r="L40" s="153"/>
      <c r="M40" s="153"/>
      <c r="N40" s="153" t="e">
        <f>
#REF!</f>
        <v>
#REF!</v>
      </c>
      <c r="O40" s="153"/>
      <c r="P40" s="153"/>
    </row>
    <row r="41" spans="1:16">
      <c r="A41" s="153"/>
      <c r="B41" s="153" t="s">
        <v>
51</v>
      </c>
      <c r="C41" s="153"/>
      <c r="D41" s="153" t="s">
        <v>
52</v>
      </c>
      <c r="E41" s="153" t="s">
        <v>
51</v>
      </c>
      <c r="F41" s="153"/>
      <c r="G41" s="153" t="s">
        <v>
52</v>
      </c>
      <c r="H41" s="153" t="s">
        <v>
51</v>
      </c>
      <c r="I41" s="153"/>
      <c r="J41" s="153" t="s">
        <v>
52</v>
      </c>
      <c r="K41" s="153" t="s">
        <v>
51</v>
      </c>
      <c r="L41" s="153"/>
      <c r="M41" s="153" t="s">
        <v>
52</v>
      </c>
      <c r="N41" s="153" t="s">
        <v>
51</v>
      </c>
      <c r="O41" s="153"/>
      <c r="P41" s="153" t="s">
        <v>
52</v>
      </c>
    </row>
    <row r="42" spans="1:16">
      <c r="A42" s="153" t="s">
        <v>
53</v>
      </c>
      <c r="B42" s="153"/>
      <c r="C42" s="153"/>
      <c r="D42" s="153" t="e">
        <f>
#REF!</f>
        <v>
#REF!</v>
      </c>
      <c r="E42" s="153"/>
      <c r="F42" s="153"/>
      <c r="G42" s="153" t="e">
        <f>
#REF!</f>
        <v>
#REF!</v>
      </c>
      <c r="H42" s="153"/>
      <c r="I42" s="153"/>
      <c r="J42" s="153" t="e">
        <f>
#REF!</f>
        <v>
#REF!</v>
      </c>
      <c r="K42" s="153"/>
      <c r="L42" s="153"/>
      <c r="M42" s="153" t="e">
        <f>
#REF!</f>
        <v>
#REF!</v>
      </c>
      <c r="N42" s="153"/>
      <c r="O42" s="153"/>
      <c r="P42" s="153" t="e">
        <f>
#REF!</f>
        <v>
#REF!</v>
      </c>
    </row>
    <row r="43" spans="1:16">
      <c r="A43" s="153" t="s">
        <v>
54</v>
      </c>
      <c r="B43" s="153" t="e">
        <f>
#REF!</f>
        <v>
#REF!</v>
      </c>
      <c r="C43" s="153"/>
      <c r="D43" s="153"/>
      <c r="E43" s="153" t="e">
        <f>
#REF!</f>
        <v>
#REF!</v>
      </c>
      <c r="F43" s="153"/>
      <c r="G43" s="153"/>
      <c r="H43" s="153" t="e">
        <f>
#REF!</f>
        <v>
#REF!</v>
      </c>
      <c r="I43" s="153"/>
      <c r="J43" s="153"/>
      <c r="K43" s="153" t="e">
        <f>
#REF!</f>
        <v>
#REF!</v>
      </c>
      <c r="L43" s="153"/>
      <c r="M43" s="153"/>
      <c r="N43" s="153" t="e">
        <f>
#REF!</f>
        <v>
#REF!</v>
      </c>
      <c r="O43" s="153"/>
      <c r="P43" s="153"/>
    </row>
    <row r="44" spans="1:16">
      <c r="A44" s="153" t="s">
        <v>
55</v>
      </c>
      <c r="B44" s="153" t="e">
        <f>
#REF!</f>
        <v>
#REF!</v>
      </c>
      <c r="C44" s="153"/>
      <c r="D44" s="153"/>
      <c r="E44" s="153" t="e">
        <f>
#REF!</f>
        <v>
#REF!</v>
      </c>
      <c r="F44" s="153"/>
      <c r="G44" s="153"/>
      <c r="H44" s="153" t="e">
        <f>
#REF!</f>
        <v>
#REF!</v>
      </c>
      <c r="I44" s="153"/>
      <c r="J44" s="153"/>
      <c r="K44" s="153" t="e">
        <f>
#REF!</f>
        <v>
#REF!</v>
      </c>
      <c r="L44" s="153"/>
      <c r="M44" s="153"/>
      <c r="N44" s="153" t="e">
        <f>
#REF!</f>
        <v>
#REF!</v>
      </c>
      <c r="O44" s="153"/>
      <c r="P44" s="153"/>
    </row>
    <row r="45" spans="1:16">
      <c r="A45" s="153" t="s">
        <v>
56</v>
      </c>
      <c r="B45" s="153" t="e">
        <f>
#REF!</f>
        <v>
#REF!</v>
      </c>
      <c r="C45" s="153"/>
      <c r="D45" s="153"/>
      <c r="E45" s="153" t="e">
        <f>
#REF!</f>
        <v>
#REF!</v>
      </c>
      <c r="F45" s="153"/>
      <c r="G45" s="153"/>
      <c r="H45" s="153" t="e">
        <f>
#REF!</f>
        <v>
#REF!</v>
      </c>
      <c r="I45" s="153"/>
      <c r="J45" s="153"/>
      <c r="K45" s="153" t="e">
        <f>
#REF!</f>
        <v>
#REF!</v>
      </c>
      <c r="L45" s="153"/>
      <c r="M45" s="153"/>
      <c r="N45" s="153" t="e">
        <f>
#REF!</f>
        <v>
#REF!</v>
      </c>
      <c r="O45" s="153"/>
      <c r="P45" s="153"/>
    </row>
    <row r="46" spans="1:16">
      <c r="A46" s="153" t="s">
        <v>
57</v>
      </c>
      <c r="B46" s="153" t="e">
        <f>
#REF!</f>
        <v>
#REF!</v>
      </c>
      <c r="C46" s="153"/>
      <c r="D46" s="153"/>
      <c r="E46" s="153" t="e">
        <f>
#REF!</f>
        <v>
#REF!</v>
      </c>
      <c r="F46" s="153"/>
      <c r="G46" s="153"/>
      <c r="H46" s="153" t="e">
        <f>
#REF!</f>
        <v>
#REF!</v>
      </c>
      <c r="I46" s="153"/>
      <c r="J46" s="153"/>
      <c r="K46" s="153" t="e">
        <f>
#REF!</f>
        <v>
#REF!</v>
      </c>
      <c r="L46" s="153"/>
      <c r="M46" s="153"/>
      <c r="N46" s="153" t="e">
        <f>
#REF!</f>
        <v>
#REF!</v>
      </c>
      <c r="O46" s="153"/>
      <c r="P46" s="153"/>
    </row>
    <row r="47" spans="1:16">
      <c r="A47" s="153" t="s">
        <v>
58</v>
      </c>
      <c r="B47" s="153" t="e">
        <f>
#REF!</f>
        <v>
#REF!</v>
      </c>
      <c r="C47" s="153"/>
      <c r="D47" s="153"/>
      <c r="E47" s="153" t="e">
        <f>
#REF!</f>
        <v>
#REF!</v>
      </c>
      <c r="F47" s="153"/>
      <c r="G47" s="153"/>
      <c r="H47" s="153" t="e">
        <f>
#REF!</f>
        <v>
#REF!</v>
      </c>
      <c r="I47" s="153"/>
      <c r="J47" s="153"/>
      <c r="K47" s="153" t="e">
        <f>
#REF!</f>
        <v>
#REF!</v>
      </c>
      <c r="L47" s="153"/>
      <c r="M47" s="153"/>
      <c r="N47" s="153" t="e">
        <f>
#REF!</f>
        <v>
#REF!</v>
      </c>
      <c r="O47" s="153"/>
      <c r="P47" s="153"/>
    </row>
    <row r="48" spans="1:16">
      <c r="A48" s="153" t="s">
        <v>
59</v>
      </c>
      <c r="B48" s="153" t="e">
        <f>
#REF!</f>
        <v>
#REF!</v>
      </c>
      <c r="C48" s="153"/>
      <c r="D48" s="153"/>
      <c r="E48" s="153" t="e">
        <f>
#REF!</f>
        <v>
#REF!</v>
      </c>
      <c r="F48" s="153"/>
      <c r="G48" s="153"/>
      <c r="H48" s="153" t="e">
        <f>
#REF!</f>
        <v>
#REF!</v>
      </c>
      <c r="I48" s="153"/>
      <c r="J48" s="153"/>
      <c r="K48" s="153" t="e">
        <f>
#REF!</f>
        <v>
#REF!</v>
      </c>
      <c r="L48" s="153"/>
      <c r="M48" s="153"/>
      <c r="N48" s="153" t="e">
        <f>
#REF!</f>
        <v>
#REF!</v>
      </c>
      <c r="O48" s="153"/>
      <c r="P48" s="153"/>
    </row>
    <row r="49" spans="1:16">
      <c r="A49" s="153" t="s">
        <v>
60</v>
      </c>
      <c r="B49" s="153" t="e">
        <f>
#REF!</f>
        <v>
#REF!</v>
      </c>
      <c r="C49" s="153"/>
      <c r="D49" s="153"/>
      <c r="E49" s="153" t="e">
        <f>
#REF!</f>
        <v>
#REF!</v>
      </c>
      <c r="F49" s="153"/>
      <c r="G49" s="153"/>
      <c r="H49" s="153" t="e">
        <f>
#REF!</f>
        <v>
#REF!</v>
      </c>
      <c r="I49" s="153"/>
      <c r="J49" s="153"/>
      <c r="K49" s="153" t="e">
        <f>
#REF!</f>
        <v>
#REF!</v>
      </c>
      <c r="L49" s="153"/>
      <c r="M49" s="153"/>
      <c r="N49" s="153" t="e">
        <f>
#REF!</f>
        <v>
#REF!</v>
      </c>
      <c r="O49" s="153"/>
      <c r="P49" s="153"/>
    </row>
    <row r="50" spans="1:16">
      <c r="A50" s="153" t="s">
        <v>
61</v>
      </c>
      <c r="B50" s="153" t="e">
        <f>
NA()</f>
        <v>
#N/A</v>
      </c>
      <c r="C50" s="153" t="e">
        <f>
IF(ISNUMBER(#REF!),#REF!,NA())</f>
        <v>
#N/A</v>
      </c>
      <c r="D50" s="153" t="e">
        <f>
NA()</f>
        <v>
#N/A</v>
      </c>
      <c r="E50" s="153" t="e">
        <f>
NA()</f>
        <v>
#N/A</v>
      </c>
      <c r="F50" s="153" t="e">
        <f>
IF(ISNUMBER(#REF!),#REF!,NA())</f>
        <v>
#N/A</v>
      </c>
      <c r="G50" s="153" t="e">
        <f>
NA()</f>
        <v>
#N/A</v>
      </c>
      <c r="H50" s="153" t="e">
        <f>
NA()</f>
        <v>
#N/A</v>
      </c>
      <c r="I50" s="153" t="e">
        <f>
IF(ISNUMBER(#REF!),#REF!,NA())</f>
        <v>
#N/A</v>
      </c>
      <c r="J50" s="153" t="e">
        <f>
NA()</f>
        <v>
#N/A</v>
      </c>
      <c r="K50" s="153" t="e">
        <f>
NA()</f>
        <v>
#N/A</v>
      </c>
      <c r="L50" s="153" t="e">
        <f>
IF(ISNUMBER(#REF!),#REF!,NA())</f>
        <v>
#N/A</v>
      </c>
      <c r="M50" s="153" t="e">
        <f>
NA()</f>
        <v>
#N/A</v>
      </c>
      <c r="N50" s="153" t="e">
        <f>
NA()</f>
        <v>
#N/A</v>
      </c>
      <c r="O50" s="153" t="e">
        <f>
IF(ISNUMBER(#REF!),#REF!,NA())</f>
        <v>
#N/A</v>
      </c>
      <c r="P50" s="153" t="e">
        <f>
NA()</f>
        <v>
#N/A</v>
      </c>
    </row>
    <row r="53" spans="1:16">
      <c r="A53" s="121" t="s">
        <v>
62</v>
      </c>
    </row>
    <row r="54" spans="1:16">
      <c r="A54" s="152"/>
      <c r="B54" s="152" t="e">
        <f>
#REF!</f>
        <v>
#REF!</v>
      </c>
      <c r="C54" s="152"/>
      <c r="D54" s="152"/>
      <c r="E54" s="152" t="e">
        <f>
#REF!</f>
        <v>
#REF!</v>
      </c>
      <c r="F54" s="152"/>
      <c r="G54" s="152"/>
      <c r="H54" s="152" t="e">
        <f>
#REF!</f>
        <v>
#REF!</v>
      </c>
      <c r="I54" s="152"/>
      <c r="J54" s="152"/>
      <c r="K54" s="152" t="e">
        <f>
#REF!</f>
        <v>
#REF!</v>
      </c>
      <c r="L54" s="152"/>
      <c r="M54" s="152"/>
      <c r="N54" s="152" t="e">
        <f>
#REF!</f>
        <v>
#REF!</v>
      </c>
      <c r="O54" s="152"/>
      <c r="P54" s="152"/>
    </row>
    <row r="55" spans="1:16">
      <c r="A55" s="152"/>
      <c r="B55" s="152" t="s">
        <v>
63</v>
      </c>
      <c r="C55" s="152"/>
      <c r="D55" s="152" t="s">
        <v>
64</v>
      </c>
      <c r="E55" s="152" t="s">
        <v>
63</v>
      </c>
      <c r="F55" s="152"/>
      <c r="G55" s="152" t="s">
        <v>
64</v>
      </c>
      <c r="H55" s="152" t="s">
        <v>
63</v>
      </c>
      <c r="I55" s="152"/>
      <c r="J55" s="152" t="s">
        <v>
64</v>
      </c>
      <c r="K55" s="152" t="s">
        <v>
63</v>
      </c>
      <c r="L55" s="152"/>
      <c r="M55" s="152" t="s">
        <v>
64</v>
      </c>
      <c r="N55" s="152" t="s">
        <v>
63</v>
      </c>
      <c r="O55" s="152"/>
      <c r="P55" s="152" t="s">
        <v>
64</v>
      </c>
    </row>
    <row r="56" spans="1:16">
      <c r="A56" s="152" t="s">
        <v>
34</v>
      </c>
      <c r="B56" s="152"/>
      <c r="C56" s="152"/>
      <c r="D56" s="152" t="e">
        <f>
#REF!</f>
        <v>
#REF!</v>
      </c>
      <c r="E56" s="152"/>
      <c r="F56" s="152"/>
      <c r="G56" s="152" t="e">
        <f>
#REF!</f>
        <v>
#REF!</v>
      </c>
      <c r="H56" s="152"/>
      <c r="I56" s="152"/>
      <c r="J56" s="152" t="e">
        <f>
#REF!</f>
        <v>
#REF!</v>
      </c>
      <c r="K56" s="152"/>
      <c r="L56" s="152"/>
      <c r="M56" s="152" t="e">
        <f>
#REF!</f>
        <v>
#REF!</v>
      </c>
      <c r="N56" s="152"/>
      <c r="O56" s="152"/>
      <c r="P56" s="152" t="e">
        <f>
#REF!</f>
        <v>
#REF!</v>
      </c>
    </row>
    <row r="57" spans="1:16">
      <c r="A57" s="152" t="s">
        <v>
33</v>
      </c>
      <c r="B57" s="152"/>
      <c r="C57" s="152"/>
      <c r="D57" s="152" t="e">
        <f>
#REF!</f>
        <v>
#REF!</v>
      </c>
      <c r="E57" s="152"/>
      <c r="F57" s="152"/>
      <c r="G57" s="152" t="e">
        <f>
#REF!</f>
        <v>
#REF!</v>
      </c>
      <c r="H57" s="152"/>
      <c r="I57" s="152"/>
      <c r="J57" s="152" t="e">
        <f>
#REF!</f>
        <v>
#REF!</v>
      </c>
      <c r="K57" s="152"/>
      <c r="L57" s="152"/>
      <c r="M57" s="152" t="e">
        <f>
#REF!</f>
        <v>
#REF!</v>
      </c>
      <c r="N57" s="152"/>
      <c r="O57" s="152"/>
      <c r="P57" s="152" t="e">
        <f>
#REF!</f>
        <v>
#REF!</v>
      </c>
    </row>
    <row r="58" spans="1:16">
      <c r="A58" s="152" t="s">
        <v>
32</v>
      </c>
      <c r="B58" s="152"/>
      <c r="C58" s="152"/>
      <c r="D58" s="152" t="e">
        <f>
#REF!</f>
        <v>
#REF!</v>
      </c>
      <c r="E58" s="152"/>
      <c r="F58" s="152"/>
      <c r="G58" s="152" t="e">
        <f>
#REF!</f>
        <v>
#REF!</v>
      </c>
      <c r="H58" s="152"/>
      <c r="I58" s="152"/>
      <c r="J58" s="152" t="e">
        <f>
#REF!</f>
        <v>
#REF!</v>
      </c>
      <c r="K58" s="152"/>
      <c r="L58" s="152"/>
      <c r="M58" s="152" t="e">
        <f>
#REF!</f>
        <v>
#REF!</v>
      </c>
      <c r="N58" s="152"/>
      <c r="O58" s="152"/>
      <c r="P58" s="152" t="e">
        <f>
#REF!</f>
        <v>
#REF!</v>
      </c>
    </row>
    <row r="59" spans="1:16">
      <c r="A59" s="152" t="s">
        <v>
30</v>
      </c>
      <c r="B59" s="152" t="e">
        <f>
#REF!</f>
        <v>
#REF!</v>
      </c>
      <c r="C59" s="152"/>
      <c r="D59" s="152"/>
      <c r="E59" s="152" t="e">
        <f>
#REF!</f>
        <v>
#REF!</v>
      </c>
      <c r="F59" s="152"/>
      <c r="G59" s="152"/>
      <c r="H59" s="152" t="e">
        <f>
#REF!</f>
        <v>
#REF!</v>
      </c>
      <c r="I59" s="152"/>
      <c r="J59" s="152"/>
      <c r="K59" s="152" t="e">
        <f>
#REF!</f>
        <v>
#REF!</v>
      </c>
      <c r="L59" s="152"/>
      <c r="M59" s="152"/>
      <c r="N59" s="152" t="e">
        <f>
#REF!</f>
        <v>
#REF!</v>
      </c>
      <c r="O59" s="152"/>
      <c r="P59" s="152"/>
    </row>
    <row r="60" spans="1:16">
      <c r="A60" s="152" t="s">
        <v>
29</v>
      </c>
      <c r="B60" s="152" t="e">
        <f>
#REF!</f>
        <v>
#REF!</v>
      </c>
      <c r="C60" s="152"/>
      <c r="D60" s="152"/>
      <c r="E60" s="152" t="e">
        <f>
#REF!</f>
        <v>
#REF!</v>
      </c>
      <c r="F60" s="152"/>
      <c r="G60" s="152"/>
      <c r="H60" s="152" t="e">
        <f>
#REF!</f>
        <v>
#REF!</v>
      </c>
      <c r="I60" s="152"/>
      <c r="J60" s="152"/>
      <c r="K60" s="152" t="e">
        <f>
#REF!</f>
        <v>
#REF!</v>
      </c>
      <c r="L60" s="152"/>
      <c r="M60" s="152"/>
      <c r="N60" s="152" t="e">
        <f>
#REF!</f>
        <v>
#REF!</v>
      </c>
      <c r="O60" s="152"/>
      <c r="P60" s="152"/>
    </row>
    <row r="61" spans="1:16">
      <c r="A61" s="152" t="s">
        <v>
28</v>
      </c>
      <c r="B61" s="152" t="e">
        <f>
#REF!</f>
        <v>
#REF!</v>
      </c>
      <c r="C61" s="152"/>
      <c r="D61" s="152"/>
      <c r="E61" s="152" t="e">
        <f>
#REF!</f>
        <v>
#REF!</v>
      </c>
      <c r="F61" s="152"/>
      <c r="G61" s="152"/>
      <c r="H61" s="152" t="e">
        <f>
#REF!</f>
        <v>
#REF!</v>
      </c>
      <c r="I61" s="152"/>
      <c r="J61" s="152"/>
      <c r="K61" s="152" t="e">
        <f>
#REF!</f>
        <v>
#REF!</v>
      </c>
      <c r="L61" s="152"/>
      <c r="M61" s="152"/>
      <c r="N61" s="152" t="e">
        <f>
#REF!</f>
        <v>
#REF!</v>
      </c>
      <c r="O61" s="152"/>
      <c r="P61" s="152"/>
    </row>
    <row r="62" spans="1:16">
      <c r="A62" s="152" t="s">
        <v>
27</v>
      </c>
      <c r="B62" s="152" t="e">
        <f>
#REF!</f>
        <v>
#REF!</v>
      </c>
      <c r="C62" s="152"/>
      <c r="D62" s="152"/>
      <c r="E62" s="152" t="e">
        <f>
#REF!</f>
        <v>
#REF!</v>
      </c>
      <c r="F62" s="152"/>
      <c r="G62" s="152"/>
      <c r="H62" s="152" t="e">
        <f>
#REF!</f>
        <v>
#REF!</v>
      </c>
      <c r="I62" s="152"/>
      <c r="J62" s="152"/>
      <c r="K62" s="152" t="e">
        <f>
#REF!</f>
        <v>
#REF!</v>
      </c>
      <c r="L62" s="152"/>
      <c r="M62" s="152"/>
      <c r="N62" s="152" t="e">
        <f>
#REF!</f>
        <v>
#REF!</v>
      </c>
      <c r="O62" s="152"/>
      <c r="P62" s="152"/>
    </row>
    <row r="63" spans="1:16">
      <c r="A63" s="152" t="s">
        <v>
26</v>
      </c>
      <c r="B63" s="152" t="e">
        <f>
#REF!</f>
        <v>
#REF!</v>
      </c>
      <c r="C63" s="152"/>
      <c r="D63" s="152"/>
      <c r="E63" s="152" t="e">
        <f>
#REF!</f>
        <v>
#REF!</v>
      </c>
      <c r="F63" s="152"/>
      <c r="G63" s="152"/>
      <c r="H63" s="152" t="e">
        <f>
#REF!</f>
        <v>
#REF!</v>
      </c>
      <c r="I63" s="152"/>
      <c r="J63" s="152"/>
      <c r="K63" s="152" t="e">
        <f>
#REF!</f>
        <v>
#REF!</v>
      </c>
      <c r="L63" s="152"/>
      <c r="M63" s="152"/>
      <c r="N63" s="152" t="e">
        <f>
#REF!</f>
        <v>
#REF!</v>
      </c>
      <c r="O63" s="152"/>
      <c r="P63" s="152"/>
    </row>
    <row r="64" spans="1:16">
      <c r="A64" s="152" t="s">
        <v>
25</v>
      </c>
      <c r="B64" s="152" t="e">
        <f>
#REF!</f>
        <v>
#REF!</v>
      </c>
      <c r="C64" s="152"/>
      <c r="D64" s="152"/>
      <c r="E64" s="152" t="e">
        <f>
#REF!</f>
        <v>
#REF!</v>
      </c>
      <c r="F64" s="152"/>
      <c r="G64" s="152"/>
      <c r="H64" s="152" t="e">
        <f>
#REF!</f>
        <v>
#REF!</v>
      </c>
      <c r="I64" s="152"/>
      <c r="J64" s="152"/>
      <c r="K64" s="152" t="e">
        <f>
#REF!</f>
        <v>
#REF!</v>
      </c>
      <c r="L64" s="152"/>
      <c r="M64" s="152"/>
      <c r="N64" s="152" t="e">
        <f>
#REF!</f>
        <v>
#REF!</v>
      </c>
      <c r="O64" s="152"/>
      <c r="P64" s="152"/>
    </row>
    <row r="65" spans="1:16">
      <c r="A65" s="152" t="s">
        <v>
24</v>
      </c>
      <c r="B65" s="152" t="e">
        <f>
#REF!</f>
        <v>
#REF!</v>
      </c>
      <c r="C65" s="152"/>
      <c r="D65" s="152"/>
      <c r="E65" s="152" t="e">
        <f>
#REF!</f>
        <v>
#REF!</v>
      </c>
      <c r="F65" s="152"/>
      <c r="G65" s="152"/>
      <c r="H65" s="152" t="e">
        <f>
#REF!</f>
        <v>
#REF!</v>
      </c>
      <c r="I65" s="152"/>
      <c r="J65" s="152"/>
      <c r="K65" s="152" t="e">
        <f>
#REF!</f>
        <v>
#REF!</v>
      </c>
      <c r="L65" s="152"/>
      <c r="M65" s="152"/>
      <c r="N65" s="152" t="e">
        <f>
#REF!</f>
        <v>
#REF!</v>
      </c>
      <c r="O65" s="152"/>
      <c r="P65" s="152"/>
    </row>
    <row r="66" spans="1:16">
      <c r="A66" s="152" t="s">
        <v>
23</v>
      </c>
      <c r="B66" s="152" t="e">
        <f>
#REF!</f>
        <v>
#REF!</v>
      </c>
      <c r="C66" s="152"/>
      <c r="D66" s="152"/>
      <c r="E66" s="152" t="e">
        <f>
#REF!</f>
        <v>
#REF!</v>
      </c>
      <c r="F66" s="152"/>
      <c r="G66" s="152"/>
      <c r="H66" s="152" t="e">
        <f>
#REF!</f>
        <v>
#REF!</v>
      </c>
      <c r="I66" s="152"/>
      <c r="J66" s="152"/>
      <c r="K66" s="152" t="e">
        <f>
#REF!</f>
        <v>
#REF!</v>
      </c>
      <c r="L66" s="152"/>
      <c r="M66" s="152"/>
      <c r="N66" s="152" t="e">
        <f>
#REF!</f>
        <v>
#REF!</v>
      </c>
      <c r="O66" s="152"/>
      <c r="P66" s="152"/>
    </row>
    <row r="67" spans="1:16">
      <c r="A67" s="152" t="s">
        <v>
65</v>
      </c>
      <c r="B67" s="152" t="e">
        <f>
NA()</f>
        <v>
#N/A</v>
      </c>
      <c r="C67" s="152" t="e">
        <f>
IF(ISNUMBER(#REF!), IF(#REF! &lt; 0, 0,#REF!), NA())</f>
        <v>
#N/A</v>
      </c>
      <c r="D67" s="152" t="e">
        <f>
NA()</f>
        <v>
#N/A</v>
      </c>
      <c r="E67" s="152" t="e">
        <f>
NA()</f>
        <v>
#N/A</v>
      </c>
      <c r="F67" s="152" t="e">
        <f>
IF(ISNUMBER(#REF!), IF(#REF! &lt; 0, 0,#REF!), NA())</f>
        <v>
#N/A</v>
      </c>
      <c r="G67" s="152" t="e">
        <f>
NA()</f>
        <v>
#N/A</v>
      </c>
      <c r="H67" s="152" t="e">
        <f>
NA()</f>
        <v>
#N/A</v>
      </c>
      <c r="I67" s="152" t="e">
        <f>
IF(ISNUMBER(#REF!), IF(#REF! &lt; 0, 0,#REF!), NA())</f>
        <v>
#N/A</v>
      </c>
      <c r="J67" s="152" t="e">
        <f>
NA()</f>
        <v>
#N/A</v>
      </c>
      <c r="K67" s="152" t="e">
        <f>
NA()</f>
        <v>
#N/A</v>
      </c>
      <c r="L67" s="152" t="e">
        <f>
IF(ISNUMBER(#REF!), IF(#REF! &lt; 0, 0,#REF!), NA())</f>
        <v>
#N/A</v>
      </c>
      <c r="M67" s="152" t="e">
        <f>
NA()</f>
        <v>
#N/A</v>
      </c>
      <c r="N67" s="152" t="e">
        <f>
NA()</f>
        <v>
#N/A</v>
      </c>
      <c r="O67" s="152" t="e">
        <f>
IF(ISNUMBER(#REF!), IF(#REF! &lt; 0, 0,#REF!), NA())</f>
        <v>
#N/A</v>
      </c>
      <c r="P67" s="152" t="e">
        <f>
NA()</f>
        <v>
#N/A</v>
      </c>
    </row>
    <row r="70" spans="1:16">
      <c r="A70" s="154" t="s">
        <v>
66</v>
      </c>
      <c r="B70" s="154"/>
      <c r="C70" s="154"/>
      <c r="D70" s="154"/>
      <c r="E70" s="154"/>
      <c r="F70" s="154"/>
    </row>
    <row r="71" spans="1:16">
      <c r="A71" s="155"/>
      <c r="B71" s="155" t="e">
        <f>
#REF!</f>
        <v>
#REF!</v>
      </c>
      <c r="C71" s="155" t="e">
        <f>
#REF!</f>
        <v>
#REF!</v>
      </c>
      <c r="D71" s="155" t="e">
        <f>
#REF!</f>
        <v>
#REF!</v>
      </c>
    </row>
    <row r="72" spans="1:16">
      <c r="A72" s="155" t="s">
        <v>
67</v>
      </c>
      <c r="B72" s="156" t="e">
        <f>
#REF!</f>
        <v>
#REF!</v>
      </c>
      <c r="C72" s="156" t="e">
        <f>
#REF!</f>
        <v>
#REF!</v>
      </c>
      <c r="D72" s="156" t="e">
        <f>
#REF!</f>
        <v>
#REF!</v>
      </c>
    </row>
    <row r="73" spans="1:16">
      <c r="A73" s="155" t="s">
        <v>
68</v>
      </c>
      <c r="B73" s="156" t="e">
        <f>
#REF!</f>
        <v>
#REF!</v>
      </c>
      <c r="C73" s="156" t="e">
        <f>
#REF!</f>
        <v>
#REF!</v>
      </c>
      <c r="D73" s="156" t="e">
        <f>
#REF!</f>
        <v>
#REF!</v>
      </c>
    </row>
    <row r="74" spans="1:16">
      <c r="A74" s="155" t="s">
        <v>
69</v>
      </c>
      <c r="B74" s="156" t="e">
        <f>
#REF!</f>
        <v>
#REF!</v>
      </c>
      <c r="C74" s="156" t="e">
        <f>
#REF!</f>
        <v>
#REF!</v>
      </c>
      <c r="D74" s="156" t="e">
        <f>
#REF!</f>
        <v>
#REF!</v>
      </c>
    </row>
  </sheetData>
  <sheetProtection algorithmName="SHA-512" hashValue="1D7BcM93ZkLBxJFPMNlUKiSWhvr8/wx4VvmhMg14RCD9G3RXVW2/mOSrmfXxI2Ktfi6nvj2zASL+nNu/lL9EDw==" saltValue="9g0YK+wrbRLS0KFazixDC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workbookViewId="0"/>
  </sheetViews>
  <sheetFormatPr defaultColWidth="0" defaultRowHeight="0" customHeight="1" zeroHeight="1"/>
  <cols>
    <col min="1" max="138" width="1.6640625" style="208" customWidth="1"/>
    <col min="139" max="16384" width="0" style="208" hidden="1"/>
  </cols>
  <sheetData>
    <row r="1" spans="2:138"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627" t="s">
        <v>
183</v>
      </c>
      <c r="DD1" s="628"/>
      <c r="DE1" s="628"/>
      <c r="DF1" s="628"/>
      <c r="DG1" s="628"/>
      <c r="DH1" s="628"/>
      <c r="DI1" s="629"/>
      <c r="DK1" s="627" t="s">
        <v>
184</v>
      </c>
      <c r="DL1" s="628"/>
      <c r="DM1" s="628"/>
      <c r="DN1" s="628"/>
      <c r="DO1" s="628"/>
      <c r="DP1" s="628"/>
      <c r="DQ1" s="628"/>
      <c r="DR1" s="628"/>
      <c r="DS1" s="628"/>
      <c r="DT1" s="628"/>
      <c r="DU1" s="628"/>
      <c r="DV1" s="628"/>
      <c r="DW1" s="628"/>
      <c r="DX1" s="629"/>
      <c r="DY1" s="207"/>
      <c r="DZ1" s="207"/>
      <c r="EA1" s="207"/>
      <c r="EB1" s="207"/>
      <c r="EC1" s="207"/>
      <c r="ED1" s="207"/>
      <c r="EE1" s="207"/>
      <c r="EF1" s="207"/>
      <c r="EG1" s="207"/>
      <c r="EH1" s="207"/>
    </row>
    <row r="2" spans="2:138" ht="22.5" customHeight="1">
      <c r="B2" s="209" t="s">
        <v>
185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c r="B3" s="630" t="s">
        <v>
186</v>
      </c>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0" t="s">
        <v>
187</v>
      </c>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631"/>
      <c r="BS3" s="631"/>
      <c r="BT3" s="631"/>
      <c r="BU3" s="631"/>
      <c r="BV3" s="631"/>
      <c r="BW3" s="632"/>
      <c r="BY3" s="630" t="s">
        <v>
188</v>
      </c>
      <c r="BZ3" s="631"/>
      <c r="CA3" s="631"/>
      <c r="CB3" s="631"/>
      <c r="CC3" s="631"/>
      <c r="CD3" s="631"/>
      <c r="CE3" s="631"/>
      <c r="CF3" s="631"/>
      <c r="CG3" s="631"/>
      <c r="CH3" s="631"/>
      <c r="CI3" s="631"/>
      <c r="CJ3" s="631"/>
      <c r="CK3" s="631"/>
      <c r="CL3" s="631"/>
      <c r="CM3" s="631"/>
      <c r="CN3" s="631"/>
      <c r="CO3" s="631"/>
      <c r="CP3" s="631"/>
      <c r="CQ3" s="631"/>
      <c r="CR3" s="631"/>
      <c r="CS3" s="631"/>
      <c r="CT3" s="631"/>
      <c r="CU3" s="631"/>
      <c r="CV3" s="631"/>
      <c r="CW3" s="631"/>
      <c r="CX3" s="631"/>
      <c r="CY3" s="631"/>
      <c r="CZ3" s="631"/>
      <c r="DA3" s="631"/>
      <c r="DB3" s="631"/>
      <c r="DC3" s="631"/>
      <c r="DD3" s="631"/>
      <c r="DE3" s="631"/>
      <c r="DF3" s="631"/>
      <c r="DG3" s="631"/>
      <c r="DH3" s="631"/>
      <c r="DI3" s="631"/>
      <c r="DJ3" s="631"/>
      <c r="DK3" s="631"/>
      <c r="DL3" s="631"/>
      <c r="DM3" s="631"/>
      <c r="DN3" s="631"/>
      <c r="DO3" s="631"/>
      <c r="DP3" s="631"/>
      <c r="DQ3" s="631"/>
      <c r="DR3" s="631"/>
      <c r="DS3" s="631"/>
      <c r="DT3" s="631"/>
      <c r="DU3" s="631"/>
      <c r="DV3" s="631"/>
      <c r="DW3" s="631"/>
      <c r="DX3" s="632"/>
    </row>
    <row r="4" spans="2:138" ht="11.25" customHeight="1">
      <c r="B4" s="630" t="s">
        <v>
1</v>
      </c>
      <c r="C4" s="631"/>
      <c r="D4" s="631"/>
      <c r="E4" s="631"/>
      <c r="F4" s="631"/>
      <c r="G4" s="631"/>
      <c r="H4" s="631"/>
      <c r="I4" s="631"/>
      <c r="J4" s="631"/>
      <c r="K4" s="631"/>
      <c r="L4" s="631"/>
      <c r="M4" s="631"/>
      <c r="N4" s="631"/>
      <c r="O4" s="631"/>
      <c r="P4" s="631"/>
      <c r="Q4" s="632"/>
      <c r="R4" s="630" t="s">
        <v>
189</v>
      </c>
      <c r="S4" s="631"/>
      <c r="T4" s="631"/>
      <c r="U4" s="631"/>
      <c r="V4" s="631"/>
      <c r="W4" s="631"/>
      <c r="X4" s="631"/>
      <c r="Y4" s="632"/>
      <c r="Z4" s="630" t="s">
        <v>
190</v>
      </c>
      <c r="AA4" s="631"/>
      <c r="AB4" s="631"/>
      <c r="AC4" s="632"/>
      <c r="AD4" s="630" t="s">
        <v>
191</v>
      </c>
      <c r="AE4" s="631"/>
      <c r="AF4" s="631"/>
      <c r="AG4" s="631"/>
      <c r="AH4" s="631"/>
      <c r="AI4" s="631"/>
      <c r="AJ4" s="631"/>
      <c r="AK4" s="632"/>
      <c r="AL4" s="630" t="s">
        <v>
190</v>
      </c>
      <c r="AM4" s="631"/>
      <c r="AN4" s="631"/>
      <c r="AO4" s="632"/>
      <c r="AP4" s="633" t="s">
        <v>
192</v>
      </c>
      <c r="AQ4" s="633"/>
      <c r="AR4" s="633"/>
      <c r="AS4" s="633"/>
      <c r="AT4" s="633"/>
      <c r="AU4" s="633"/>
      <c r="AV4" s="633"/>
      <c r="AW4" s="633"/>
      <c r="AX4" s="633"/>
      <c r="AY4" s="633"/>
      <c r="AZ4" s="633"/>
      <c r="BA4" s="633"/>
      <c r="BB4" s="633"/>
      <c r="BC4" s="633"/>
      <c r="BD4" s="633" t="s">
        <v>
193</v>
      </c>
      <c r="BE4" s="633"/>
      <c r="BF4" s="633"/>
      <c r="BG4" s="633"/>
      <c r="BH4" s="633"/>
      <c r="BI4" s="633"/>
      <c r="BJ4" s="633"/>
      <c r="BK4" s="633"/>
      <c r="BL4" s="633" t="s">
        <v>
190</v>
      </c>
      <c r="BM4" s="633"/>
      <c r="BN4" s="633"/>
      <c r="BO4" s="633"/>
      <c r="BP4" s="633" t="s">
        <v>
194</v>
      </c>
      <c r="BQ4" s="633"/>
      <c r="BR4" s="633"/>
      <c r="BS4" s="633"/>
      <c r="BT4" s="633"/>
      <c r="BU4" s="633"/>
      <c r="BV4" s="633"/>
      <c r="BW4" s="633"/>
      <c r="BY4" s="630" t="s">
        <v>
195</v>
      </c>
      <c r="BZ4" s="631"/>
      <c r="CA4" s="631"/>
      <c r="CB4" s="631"/>
      <c r="CC4" s="631"/>
      <c r="CD4" s="631"/>
      <c r="CE4" s="631"/>
      <c r="CF4" s="631"/>
      <c r="CG4" s="631"/>
      <c r="CH4" s="631"/>
      <c r="CI4" s="631"/>
      <c r="CJ4" s="631"/>
      <c r="CK4" s="631"/>
      <c r="CL4" s="631"/>
      <c r="CM4" s="631"/>
      <c r="CN4" s="631"/>
      <c r="CO4" s="631"/>
      <c r="CP4" s="631"/>
      <c r="CQ4" s="631"/>
      <c r="CR4" s="631"/>
      <c r="CS4" s="631"/>
      <c r="CT4" s="631"/>
      <c r="CU4" s="631"/>
      <c r="CV4" s="631"/>
      <c r="CW4" s="631"/>
      <c r="CX4" s="631"/>
      <c r="CY4" s="631"/>
      <c r="CZ4" s="631"/>
      <c r="DA4" s="631"/>
      <c r="DB4" s="631"/>
      <c r="DC4" s="631"/>
      <c r="DD4" s="631"/>
      <c r="DE4" s="631"/>
      <c r="DF4" s="631"/>
      <c r="DG4" s="631"/>
      <c r="DH4" s="631"/>
      <c r="DI4" s="631"/>
      <c r="DJ4" s="631"/>
      <c r="DK4" s="631"/>
      <c r="DL4" s="631"/>
      <c r="DM4" s="631"/>
      <c r="DN4" s="631"/>
      <c r="DO4" s="631"/>
      <c r="DP4" s="631"/>
      <c r="DQ4" s="631"/>
      <c r="DR4" s="631"/>
      <c r="DS4" s="631"/>
      <c r="DT4" s="631"/>
      <c r="DU4" s="631"/>
      <c r="DV4" s="631"/>
      <c r="DW4" s="631"/>
      <c r="DX4" s="632"/>
    </row>
    <row r="5" spans="2:138" s="212" customFormat="1" ht="11.25" customHeight="1">
      <c r="B5" s="634" t="s">
        <v>
196</v>
      </c>
      <c r="C5" s="635"/>
      <c r="D5" s="635"/>
      <c r="E5" s="635"/>
      <c r="F5" s="635"/>
      <c r="G5" s="635"/>
      <c r="H5" s="635"/>
      <c r="I5" s="635"/>
      <c r="J5" s="635"/>
      <c r="K5" s="635"/>
      <c r="L5" s="635"/>
      <c r="M5" s="635"/>
      <c r="N5" s="635"/>
      <c r="O5" s="635"/>
      <c r="P5" s="635"/>
      <c r="Q5" s="636"/>
      <c r="R5" s="637">
        <v>
5462509311</v>
      </c>
      <c r="S5" s="638"/>
      <c r="T5" s="638"/>
      <c r="U5" s="638"/>
      <c r="V5" s="638"/>
      <c r="W5" s="638"/>
      <c r="X5" s="638"/>
      <c r="Y5" s="639"/>
      <c r="Z5" s="640">
        <v>
69.400000000000006</v>
      </c>
      <c r="AA5" s="640"/>
      <c r="AB5" s="640"/>
      <c r="AC5" s="640"/>
      <c r="AD5" s="641">
        <v>
3955601800</v>
      </c>
      <c r="AE5" s="641"/>
      <c r="AF5" s="641"/>
      <c r="AG5" s="641"/>
      <c r="AH5" s="641"/>
      <c r="AI5" s="641"/>
      <c r="AJ5" s="641"/>
      <c r="AK5" s="641"/>
      <c r="AL5" s="642">
        <v>
91.7</v>
      </c>
      <c r="AM5" s="643"/>
      <c r="AN5" s="643"/>
      <c r="AO5" s="644"/>
      <c r="AP5" s="634" t="s">
        <v>
197</v>
      </c>
      <c r="AQ5" s="635"/>
      <c r="AR5" s="635"/>
      <c r="AS5" s="635"/>
      <c r="AT5" s="635"/>
      <c r="AU5" s="635"/>
      <c r="AV5" s="635"/>
      <c r="AW5" s="635"/>
      <c r="AX5" s="635"/>
      <c r="AY5" s="635"/>
      <c r="AZ5" s="635"/>
      <c r="BA5" s="635"/>
      <c r="BB5" s="635"/>
      <c r="BC5" s="636"/>
      <c r="BD5" s="648">
        <v>
3167691940</v>
      </c>
      <c r="BE5" s="649"/>
      <c r="BF5" s="649"/>
      <c r="BG5" s="649"/>
      <c r="BH5" s="649"/>
      <c r="BI5" s="649"/>
      <c r="BJ5" s="649"/>
      <c r="BK5" s="650"/>
      <c r="BL5" s="651">
        <v>
99.9</v>
      </c>
      <c r="BM5" s="651"/>
      <c r="BN5" s="651"/>
      <c r="BO5" s="651"/>
      <c r="BP5" s="652">
        <v>
127080822</v>
      </c>
      <c r="BQ5" s="652"/>
      <c r="BR5" s="652"/>
      <c r="BS5" s="652"/>
      <c r="BT5" s="652"/>
      <c r="BU5" s="652"/>
      <c r="BV5" s="652"/>
      <c r="BW5" s="656"/>
      <c r="BY5" s="630" t="s">
        <v>
192</v>
      </c>
      <c r="BZ5" s="631"/>
      <c r="CA5" s="631"/>
      <c r="CB5" s="631"/>
      <c r="CC5" s="631"/>
      <c r="CD5" s="631"/>
      <c r="CE5" s="631"/>
      <c r="CF5" s="631"/>
      <c r="CG5" s="631"/>
      <c r="CH5" s="631"/>
      <c r="CI5" s="631"/>
      <c r="CJ5" s="631"/>
      <c r="CK5" s="631"/>
      <c r="CL5" s="632"/>
      <c r="CM5" s="630" t="s">
        <v>
198</v>
      </c>
      <c r="CN5" s="631"/>
      <c r="CO5" s="631"/>
      <c r="CP5" s="631"/>
      <c r="CQ5" s="631"/>
      <c r="CR5" s="631"/>
      <c r="CS5" s="631"/>
      <c r="CT5" s="632"/>
      <c r="CU5" s="630" t="s">
        <v>
190</v>
      </c>
      <c r="CV5" s="631"/>
      <c r="CW5" s="631"/>
      <c r="CX5" s="632"/>
      <c r="CY5" s="630" t="s">
        <v>
199</v>
      </c>
      <c r="CZ5" s="631"/>
      <c r="DA5" s="631"/>
      <c r="DB5" s="631"/>
      <c r="DC5" s="631"/>
      <c r="DD5" s="631"/>
      <c r="DE5" s="631"/>
      <c r="DF5" s="631"/>
      <c r="DG5" s="631"/>
      <c r="DH5" s="631"/>
      <c r="DI5" s="631"/>
      <c r="DJ5" s="631"/>
      <c r="DK5" s="632"/>
      <c r="DL5" s="630" t="s">
        <v>
200</v>
      </c>
      <c r="DM5" s="631"/>
      <c r="DN5" s="631"/>
      <c r="DO5" s="631"/>
      <c r="DP5" s="631"/>
      <c r="DQ5" s="631"/>
      <c r="DR5" s="631"/>
      <c r="DS5" s="631"/>
      <c r="DT5" s="631"/>
      <c r="DU5" s="631"/>
      <c r="DV5" s="631"/>
      <c r="DW5" s="631"/>
      <c r="DX5" s="632"/>
    </row>
    <row r="6" spans="2:138" ht="11.25" customHeight="1">
      <c r="B6" s="645" t="s">
        <v>
201</v>
      </c>
      <c r="C6" s="646"/>
      <c r="D6" s="646"/>
      <c r="E6" s="646"/>
      <c r="F6" s="646"/>
      <c r="G6" s="646"/>
      <c r="H6" s="646"/>
      <c r="I6" s="646"/>
      <c r="J6" s="646"/>
      <c r="K6" s="646"/>
      <c r="L6" s="646"/>
      <c r="M6" s="646"/>
      <c r="N6" s="646"/>
      <c r="O6" s="646"/>
      <c r="P6" s="646"/>
      <c r="Q6" s="647"/>
      <c r="R6" s="648">
        <v>
276836146</v>
      </c>
      <c r="S6" s="649"/>
      <c r="T6" s="649"/>
      <c r="U6" s="649"/>
      <c r="V6" s="649"/>
      <c r="W6" s="649"/>
      <c r="X6" s="649"/>
      <c r="Y6" s="650"/>
      <c r="Z6" s="651">
        <v>
3.5</v>
      </c>
      <c r="AA6" s="651"/>
      <c r="AB6" s="651"/>
      <c r="AC6" s="651"/>
      <c r="AD6" s="652">
        <v>
276836146</v>
      </c>
      <c r="AE6" s="652"/>
      <c r="AF6" s="652"/>
      <c r="AG6" s="652"/>
      <c r="AH6" s="652"/>
      <c r="AI6" s="652"/>
      <c r="AJ6" s="652"/>
      <c r="AK6" s="652"/>
      <c r="AL6" s="653">
        <v>
6.4</v>
      </c>
      <c r="AM6" s="654"/>
      <c r="AN6" s="654"/>
      <c r="AO6" s="655"/>
      <c r="AP6" s="645" t="s">
        <v>
202</v>
      </c>
      <c r="AQ6" s="646"/>
      <c r="AR6" s="646"/>
      <c r="AS6" s="646"/>
      <c r="AT6" s="646"/>
      <c r="AU6" s="646"/>
      <c r="AV6" s="646"/>
      <c r="AW6" s="646"/>
      <c r="AX6" s="646"/>
      <c r="AY6" s="646"/>
      <c r="AZ6" s="646"/>
      <c r="BA6" s="646"/>
      <c r="BB6" s="646"/>
      <c r="BC6" s="647"/>
      <c r="BD6" s="648">
        <v>
3167691940</v>
      </c>
      <c r="BE6" s="649"/>
      <c r="BF6" s="649"/>
      <c r="BG6" s="649"/>
      <c r="BH6" s="649"/>
      <c r="BI6" s="649"/>
      <c r="BJ6" s="649"/>
      <c r="BK6" s="650"/>
      <c r="BL6" s="651">
        <v>
99.9</v>
      </c>
      <c r="BM6" s="651"/>
      <c r="BN6" s="651"/>
      <c r="BO6" s="651"/>
      <c r="BP6" s="652">
        <v>
127080822</v>
      </c>
      <c r="BQ6" s="652"/>
      <c r="BR6" s="652"/>
      <c r="BS6" s="652"/>
      <c r="BT6" s="652"/>
      <c r="BU6" s="652"/>
      <c r="BV6" s="652"/>
      <c r="BW6" s="656"/>
      <c r="BY6" s="634" t="s">
        <v>
203</v>
      </c>
      <c r="BZ6" s="635"/>
      <c r="CA6" s="635"/>
      <c r="CB6" s="635"/>
      <c r="CC6" s="635"/>
      <c r="CD6" s="635"/>
      <c r="CE6" s="635"/>
      <c r="CF6" s="635"/>
      <c r="CG6" s="635"/>
      <c r="CH6" s="635"/>
      <c r="CI6" s="635"/>
      <c r="CJ6" s="635"/>
      <c r="CK6" s="635"/>
      <c r="CL6" s="636"/>
      <c r="CM6" s="648">
        <v>
4974341</v>
      </c>
      <c r="CN6" s="649"/>
      <c r="CO6" s="649"/>
      <c r="CP6" s="649"/>
      <c r="CQ6" s="649"/>
      <c r="CR6" s="649"/>
      <c r="CS6" s="649"/>
      <c r="CT6" s="650"/>
      <c r="CU6" s="651">
        <v>
0.1</v>
      </c>
      <c r="CV6" s="651"/>
      <c r="CW6" s="651"/>
      <c r="CX6" s="651"/>
      <c r="CY6" s="657" t="s">
        <v>
111</v>
      </c>
      <c r="CZ6" s="649"/>
      <c r="DA6" s="649"/>
      <c r="DB6" s="649"/>
      <c r="DC6" s="649"/>
      <c r="DD6" s="649"/>
      <c r="DE6" s="649"/>
      <c r="DF6" s="649"/>
      <c r="DG6" s="649"/>
      <c r="DH6" s="649"/>
      <c r="DI6" s="649"/>
      <c r="DJ6" s="649"/>
      <c r="DK6" s="650"/>
      <c r="DL6" s="657">
        <v>
4967707</v>
      </c>
      <c r="DM6" s="649"/>
      <c r="DN6" s="649"/>
      <c r="DO6" s="649"/>
      <c r="DP6" s="649"/>
      <c r="DQ6" s="649"/>
      <c r="DR6" s="649"/>
      <c r="DS6" s="649"/>
      <c r="DT6" s="649"/>
      <c r="DU6" s="649"/>
      <c r="DV6" s="649"/>
      <c r="DW6" s="649"/>
      <c r="DX6" s="658"/>
    </row>
    <row r="7" spans="2:138" ht="11.25" customHeight="1">
      <c r="B7" s="645" t="s">
        <v>
204</v>
      </c>
      <c r="C7" s="646"/>
      <c r="D7" s="646"/>
      <c r="E7" s="646"/>
      <c r="F7" s="646"/>
      <c r="G7" s="646"/>
      <c r="H7" s="646"/>
      <c r="I7" s="646"/>
      <c r="J7" s="646"/>
      <c r="K7" s="646"/>
      <c r="L7" s="646"/>
      <c r="M7" s="646"/>
      <c r="N7" s="646"/>
      <c r="O7" s="646"/>
      <c r="P7" s="646"/>
      <c r="Q7" s="647"/>
      <c r="R7" s="648">
        <v>
2075197</v>
      </c>
      <c r="S7" s="649"/>
      <c r="T7" s="649"/>
      <c r="U7" s="649"/>
      <c r="V7" s="649"/>
      <c r="W7" s="649"/>
      <c r="X7" s="649"/>
      <c r="Y7" s="650"/>
      <c r="Z7" s="651">
        <v>
0</v>
      </c>
      <c r="AA7" s="651"/>
      <c r="AB7" s="651"/>
      <c r="AC7" s="651"/>
      <c r="AD7" s="652">
        <v>
2075197</v>
      </c>
      <c r="AE7" s="652"/>
      <c r="AF7" s="652"/>
      <c r="AG7" s="652"/>
      <c r="AH7" s="652"/>
      <c r="AI7" s="652"/>
      <c r="AJ7" s="652"/>
      <c r="AK7" s="652"/>
      <c r="AL7" s="653">
        <v>
0</v>
      </c>
      <c r="AM7" s="654"/>
      <c r="AN7" s="654"/>
      <c r="AO7" s="655"/>
      <c r="AP7" s="645" t="s">
        <v>
205</v>
      </c>
      <c r="AQ7" s="646"/>
      <c r="AR7" s="646"/>
      <c r="AS7" s="646"/>
      <c r="AT7" s="646"/>
      <c r="AU7" s="646"/>
      <c r="AV7" s="646"/>
      <c r="AW7" s="646"/>
      <c r="AX7" s="646"/>
      <c r="AY7" s="646"/>
      <c r="AZ7" s="646"/>
      <c r="BA7" s="646"/>
      <c r="BB7" s="646"/>
      <c r="BC7" s="647"/>
      <c r="BD7" s="648">
        <v>
1192003190</v>
      </c>
      <c r="BE7" s="649"/>
      <c r="BF7" s="649"/>
      <c r="BG7" s="649"/>
      <c r="BH7" s="649"/>
      <c r="BI7" s="649"/>
      <c r="BJ7" s="649"/>
      <c r="BK7" s="650"/>
      <c r="BL7" s="651">
        <v>
37.6</v>
      </c>
      <c r="BM7" s="651"/>
      <c r="BN7" s="651"/>
      <c r="BO7" s="651"/>
      <c r="BP7" s="652">
        <v>
52655435</v>
      </c>
      <c r="BQ7" s="652"/>
      <c r="BR7" s="652"/>
      <c r="BS7" s="652"/>
      <c r="BT7" s="652"/>
      <c r="BU7" s="652"/>
      <c r="BV7" s="652"/>
      <c r="BW7" s="656"/>
      <c r="BY7" s="645" t="s">
        <v>
206</v>
      </c>
      <c r="BZ7" s="646"/>
      <c r="CA7" s="646"/>
      <c r="CB7" s="646"/>
      <c r="CC7" s="646"/>
      <c r="CD7" s="646"/>
      <c r="CE7" s="646"/>
      <c r="CF7" s="646"/>
      <c r="CG7" s="646"/>
      <c r="CH7" s="646"/>
      <c r="CI7" s="646"/>
      <c r="CJ7" s="646"/>
      <c r="CK7" s="646"/>
      <c r="CL7" s="647"/>
      <c r="CM7" s="648">
        <v>
503235111</v>
      </c>
      <c r="CN7" s="649"/>
      <c r="CO7" s="649"/>
      <c r="CP7" s="649"/>
      <c r="CQ7" s="649"/>
      <c r="CR7" s="649"/>
      <c r="CS7" s="649"/>
      <c r="CT7" s="650"/>
      <c r="CU7" s="651">
        <v>
6.8</v>
      </c>
      <c r="CV7" s="651"/>
      <c r="CW7" s="651"/>
      <c r="CX7" s="651"/>
      <c r="CY7" s="657">
        <v>
86007516</v>
      </c>
      <c r="CZ7" s="649"/>
      <c r="DA7" s="649"/>
      <c r="DB7" s="649"/>
      <c r="DC7" s="649"/>
      <c r="DD7" s="649"/>
      <c r="DE7" s="649"/>
      <c r="DF7" s="649"/>
      <c r="DG7" s="649"/>
      <c r="DH7" s="649"/>
      <c r="DI7" s="649"/>
      <c r="DJ7" s="649"/>
      <c r="DK7" s="650"/>
      <c r="DL7" s="657">
        <v>
476945462</v>
      </c>
      <c r="DM7" s="649"/>
      <c r="DN7" s="649"/>
      <c r="DO7" s="649"/>
      <c r="DP7" s="649"/>
      <c r="DQ7" s="649"/>
      <c r="DR7" s="649"/>
      <c r="DS7" s="649"/>
      <c r="DT7" s="649"/>
      <c r="DU7" s="649"/>
      <c r="DV7" s="649"/>
      <c r="DW7" s="649"/>
      <c r="DX7" s="658"/>
    </row>
    <row r="8" spans="2:138" ht="11.25" customHeight="1">
      <c r="B8" s="645" t="s">
        <v>
207</v>
      </c>
      <c r="C8" s="646"/>
      <c r="D8" s="646"/>
      <c r="E8" s="646"/>
      <c r="F8" s="646"/>
      <c r="G8" s="646"/>
      <c r="H8" s="646"/>
      <c r="I8" s="646"/>
      <c r="J8" s="646"/>
      <c r="K8" s="646"/>
      <c r="L8" s="646"/>
      <c r="M8" s="646"/>
      <c r="N8" s="646"/>
      <c r="O8" s="646"/>
      <c r="P8" s="646"/>
      <c r="Q8" s="647"/>
      <c r="R8" s="648" t="s">
        <v>
208</v>
      </c>
      <c r="S8" s="649"/>
      <c r="T8" s="649"/>
      <c r="U8" s="649"/>
      <c r="V8" s="649"/>
      <c r="W8" s="649"/>
      <c r="X8" s="649"/>
      <c r="Y8" s="650"/>
      <c r="Z8" s="651" t="s">
        <v>
208</v>
      </c>
      <c r="AA8" s="651"/>
      <c r="AB8" s="651"/>
      <c r="AC8" s="651"/>
      <c r="AD8" s="652" t="s">
        <v>
208</v>
      </c>
      <c r="AE8" s="652"/>
      <c r="AF8" s="652"/>
      <c r="AG8" s="652"/>
      <c r="AH8" s="652"/>
      <c r="AI8" s="652"/>
      <c r="AJ8" s="652"/>
      <c r="AK8" s="652"/>
      <c r="AL8" s="653" t="s">
        <v>
112</v>
      </c>
      <c r="AM8" s="654"/>
      <c r="AN8" s="654"/>
      <c r="AO8" s="655"/>
      <c r="AP8" s="645" t="s">
        <v>
209</v>
      </c>
      <c r="AQ8" s="646"/>
      <c r="AR8" s="646"/>
      <c r="AS8" s="646"/>
      <c r="AT8" s="646"/>
      <c r="AU8" s="646"/>
      <c r="AV8" s="646"/>
      <c r="AW8" s="646"/>
      <c r="AX8" s="646"/>
      <c r="AY8" s="646"/>
      <c r="AZ8" s="646"/>
      <c r="BA8" s="646"/>
      <c r="BB8" s="646"/>
      <c r="BC8" s="647"/>
      <c r="BD8" s="648">
        <v>
11154288</v>
      </c>
      <c r="BE8" s="649"/>
      <c r="BF8" s="649"/>
      <c r="BG8" s="649"/>
      <c r="BH8" s="649"/>
      <c r="BI8" s="649"/>
      <c r="BJ8" s="649"/>
      <c r="BK8" s="650"/>
      <c r="BL8" s="651">
        <v>
0.4</v>
      </c>
      <c r="BM8" s="651"/>
      <c r="BN8" s="651"/>
      <c r="BO8" s="651"/>
      <c r="BP8" s="652" t="s">
        <v>
208</v>
      </c>
      <c r="BQ8" s="652"/>
      <c r="BR8" s="652"/>
      <c r="BS8" s="652"/>
      <c r="BT8" s="652"/>
      <c r="BU8" s="652"/>
      <c r="BV8" s="652"/>
      <c r="BW8" s="656"/>
      <c r="BY8" s="645" t="s">
        <v>
210</v>
      </c>
      <c r="BZ8" s="646"/>
      <c r="CA8" s="646"/>
      <c r="CB8" s="646"/>
      <c r="CC8" s="646"/>
      <c r="CD8" s="646"/>
      <c r="CE8" s="646"/>
      <c r="CF8" s="646"/>
      <c r="CG8" s="646"/>
      <c r="CH8" s="646"/>
      <c r="CI8" s="646"/>
      <c r="CJ8" s="646"/>
      <c r="CK8" s="646"/>
      <c r="CL8" s="647"/>
      <c r="CM8" s="648">
        <v>
979886161</v>
      </c>
      <c r="CN8" s="649"/>
      <c r="CO8" s="649"/>
      <c r="CP8" s="649"/>
      <c r="CQ8" s="649"/>
      <c r="CR8" s="649"/>
      <c r="CS8" s="649"/>
      <c r="CT8" s="650"/>
      <c r="CU8" s="651">
        <v>
13.3</v>
      </c>
      <c r="CV8" s="651"/>
      <c r="CW8" s="651"/>
      <c r="CX8" s="651"/>
      <c r="CY8" s="657">
        <v>
62875469</v>
      </c>
      <c r="CZ8" s="649"/>
      <c r="DA8" s="649"/>
      <c r="DB8" s="649"/>
      <c r="DC8" s="649"/>
      <c r="DD8" s="649"/>
      <c r="DE8" s="649"/>
      <c r="DF8" s="649"/>
      <c r="DG8" s="649"/>
      <c r="DH8" s="649"/>
      <c r="DI8" s="649"/>
      <c r="DJ8" s="649"/>
      <c r="DK8" s="650"/>
      <c r="DL8" s="657">
        <v>
844309247</v>
      </c>
      <c r="DM8" s="649"/>
      <c r="DN8" s="649"/>
      <c r="DO8" s="649"/>
      <c r="DP8" s="649"/>
      <c r="DQ8" s="649"/>
      <c r="DR8" s="649"/>
      <c r="DS8" s="649"/>
      <c r="DT8" s="649"/>
      <c r="DU8" s="649"/>
      <c r="DV8" s="649"/>
      <c r="DW8" s="649"/>
      <c r="DX8" s="658"/>
    </row>
    <row r="9" spans="2:138" ht="11.25" customHeight="1">
      <c r="B9" s="645" t="s">
        <v>
211</v>
      </c>
      <c r="C9" s="646"/>
      <c r="D9" s="646"/>
      <c r="E9" s="646"/>
      <c r="F9" s="646"/>
      <c r="G9" s="646"/>
      <c r="H9" s="646"/>
      <c r="I9" s="646"/>
      <c r="J9" s="646"/>
      <c r="K9" s="646"/>
      <c r="L9" s="646"/>
      <c r="M9" s="646"/>
      <c r="N9" s="646"/>
      <c r="O9" s="646"/>
      <c r="P9" s="646"/>
      <c r="Q9" s="647"/>
      <c r="R9" s="648">
        <v>
387208</v>
      </c>
      <c r="S9" s="649"/>
      <c r="T9" s="649"/>
      <c r="U9" s="649"/>
      <c r="V9" s="649"/>
      <c r="W9" s="649"/>
      <c r="X9" s="649"/>
      <c r="Y9" s="650"/>
      <c r="Z9" s="651">
        <v>
0</v>
      </c>
      <c r="AA9" s="651"/>
      <c r="AB9" s="651"/>
      <c r="AC9" s="651"/>
      <c r="AD9" s="652">
        <v>
387208</v>
      </c>
      <c r="AE9" s="652"/>
      <c r="AF9" s="652"/>
      <c r="AG9" s="652"/>
      <c r="AH9" s="652"/>
      <c r="AI9" s="652"/>
      <c r="AJ9" s="652"/>
      <c r="AK9" s="652"/>
      <c r="AL9" s="653">
        <v>
0</v>
      </c>
      <c r="AM9" s="654"/>
      <c r="AN9" s="654"/>
      <c r="AO9" s="655"/>
      <c r="AP9" s="645" t="s">
        <v>
212</v>
      </c>
      <c r="AQ9" s="646"/>
      <c r="AR9" s="646"/>
      <c r="AS9" s="646"/>
      <c r="AT9" s="646"/>
      <c r="AU9" s="646"/>
      <c r="AV9" s="646"/>
      <c r="AW9" s="646"/>
      <c r="AX9" s="646"/>
      <c r="AY9" s="646"/>
      <c r="AZ9" s="646"/>
      <c r="BA9" s="646"/>
      <c r="BB9" s="646"/>
      <c r="BC9" s="647"/>
      <c r="BD9" s="648">
        <v>
860840074</v>
      </c>
      <c r="BE9" s="649"/>
      <c r="BF9" s="649"/>
      <c r="BG9" s="649"/>
      <c r="BH9" s="649"/>
      <c r="BI9" s="649"/>
      <c r="BJ9" s="649"/>
      <c r="BK9" s="650"/>
      <c r="BL9" s="651">
        <v>
27.2</v>
      </c>
      <c r="BM9" s="651"/>
      <c r="BN9" s="651"/>
      <c r="BO9" s="651"/>
      <c r="BP9" s="652" t="s">
        <v>
111</v>
      </c>
      <c r="BQ9" s="652"/>
      <c r="BR9" s="652"/>
      <c r="BS9" s="652"/>
      <c r="BT9" s="652"/>
      <c r="BU9" s="652"/>
      <c r="BV9" s="652"/>
      <c r="BW9" s="656"/>
      <c r="BY9" s="645" t="s">
        <v>
213</v>
      </c>
      <c r="BZ9" s="646"/>
      <c r="CA9" s="646"/>
      <c r="CB9" s="646"/>
      <c r="CC9" s="646"/>
      <c r="CD9" s="646"/>
      <c r="CE9" s="646"/>
      <c r="CF9" s="646"/>
      <c r="CG9" s="646"/>
      <c r="CH9" s="646"/>
      <c r="CI9" s="646"/>
      <c r="CJ9" s="646"/>
      <c r="CK9" s="646"/>
      <c r="CL9" s="647"/>
      <c r="CM9" s="648">
        <v>
202329805</v>
      </c>
      <c r="CN9" s="649"/>
      <c r="CO9" s="649"/>
      <c r="CP9" s="649"/>
      <c r="CQ9" s="649"/>
      <c r="CR9" s="649"/>
      <c r="CS9" s="649"/>
      <c r="CT9" s="650"/>
      <c r="CU9" s="651">
        <v>
2.7</v>
      </c>
      <c r="CV9" s="651"/>
      <c r="CW9" s="651"/>
      <c r="CX9" s="651"/>
      <c r="CY9" s="657">
        <v>
24813051</v>
      </c>
      <c r="CZ9" s="649"/>
      <c r="DA9" s="649"/>
      <c r="DB9" s="649"/>
      <c r="DC9" s="649"/>
      <c r="DD9" s="649"/>
      <c r="DE9" s="649"/>
      <c r="DF9" s="649"/>
      <c r="DG9" s="649"/>
      <c r="DH9" s="649"/>
      <c r="DI9" s="649"/>
      <c r="DJ9" s="649"/>
      <c r="DK9" s="650"/>
      <c r="DL9" s="657">
        <v>
154839052</v>
      </c>
      <c r="DM9" s="649"/>
      <c r="DN9" s="649"/>
      <c r="DO9" s="649"/>
      <c r="DP9" s="649"/>
      <c r="DQ9" s="649"/>
      <c r="DR9" s="649"/>
      <c r="DS9" s="649"/>
      <c r="DT9" s="649"/>
      <c r="DU9" s="649"/>
      <c r="DV9" s="649"/>
      <c r="DW9" s="649"/>
      <c r="DX9" s="658"/>
    </row>
    <row r="10" spans="2:138" ht="11.25" customHeight="1">
      <c r="B10" s="645" t="s">
        <v>
214</v>
      </c>
      <c r="C10" s="646"/>
      <c r="D10" s="646"/>
      <c r="E10" s="646"/>
      <c r="F10" s="646"/>
      <c r="G10" s="646"/>
      <c r="H10" s="646"/>
      <c r="I10" s="646"/>
      <c r="J10" s="646"/>
      <c r="K10" s="646"/>
      <c r="L10" s="646"/>
      <c r="M10" s="646"/>
      <c r="N10" s="646"/>
      <c r="O10" s="646"/>
      <c r="P10" s="646"/>
      <c r="Q10" s="647"/>
      <c r="R10" s="648">
        <v>
234925</v>
      </c>
      <c r="S10" s="649"/>
      <c r="T10" s="649"/>
      <c r="U10" s="649"/>
      <c r="V10" s="649"/>
      <c r="W10" s="649"/>
      <c r="X10" s="649"/>
      <c r="Y10" s="650"/>
      <c r="Z10" s="651">
        <v>
0</v>
      </c>
      <c r="AA10" s="651"/>
      <c r="AB10" s="651"/>
      <c r="AC10" s="651"/>
      <c r="AD10" s="652">
        <v>
234925</v>
      </c>
      <c r="AE10" s="652"/>
      <c r="AF10" s="652"/>
      <c r="AG10" s="652"/>
      <c r="AH10" s="652"/>
      <c r="AI10" s="652"/>
      <c r="AJ10" s="652"/>
      <c r="AK10" s="652"/>
      <c r="AL10" s="653">
        <v>
0</v>
      </c>
      <c r="AM10" s="654"/>
      <c r="AN10" s="654"/>
      <c r="AO10" s="655"/>
      <c r="AP10" s="645" t="s">
        <v>
215</v>
      </c>
      <c r="AQ10" s="646"/>
      <c r="AR10" s="646"/>
      <c r="AS10" s="646"/>
      <c r="AT10" s="646"/>
      <c r="AU10" s="646"/>
      <c r="AV10" s="646"/>
      <c r="AW10" s="646"/>
      <c r="AX10" s="646"/>
      <c r="AY10" s="646"/>
      <c r="AZ10" s="646"/>
      <c r="BA10" s="646"/>
      <c r="BB10" s="646"/>
      <c r="BC10" s="647"/>
      <c r="BD10" s="648">
        <v>
24048098</v>
      </c>
      <c r="BE10" s="649"/>
      <c r="BF10" s="649"/>
      <c r="BG10" s="649"/>
      <c r="BH10" s="649"/>
      <c r="BI10" s="649"/>
      <c r="BJ10" s="649"/>
      <c r="BK10" s="650"/>
      <c r="BL10" s="651">
        <v>
0.8</v>
      </c>
      <c r="BM10" s="651"/>
      <c r="BN10" s="651"/>
      <c r="BO10" s="651"/>
      <c r="BP10" s="652" t="s">
        <v>
208</v>
      </c>
      <c r="BQ10" s="652"/>
      <c r="BR10" s="652"/>
      <c r="BS10" s="652"/>
      <c r="BT10" s="652"/>
      <c r="BU10" s="652"/>
      <c r="BV10" s="652"/>
      <c r="BW10" s="656"/>
      <c r="BY10" s="645" t="s">
        <v>
216</v>
      </c>
      <c r="BZ10" s="646"/>
      <c r="CA10" s="646"/>
      <c r="CB10" s="646"/>
      <c r="CC10" s="646"/>
      <c r="CD10" s="646"/>
      <c r="CE10" s="646"/>
      <c r="CF10" s="646"/>
      <c r="CG10" s="646"/>
      <c r="CH10" s="646"/>
      <c r="CI10" s="646"/>
      <c r="CJ10" s="646"/>
      <c r="CK10" s="646"/>
      <c r="CL10" s="647"/>
      <c r="CM10" s="648">
        <v>
27792271</v>
      </c>
      <c r="CN10" s="649"/>
      <c r="CO10" s="649"/>
      <c r="CP10" s="649"/>
      <c r="CQ10" s="649"/>
      <c r="CR10" s="649"/>
      <c r="CS10" s="649"/>
      <c r="CT10" s="650"/>
      <c r="CU10" s="651">
        <v>
0.4</v>
      </c>
      <c r="CV10" s="651"/>
      <c r="CW10" s="651"/>
      <c r="CX10" s="651"/>
      <c r="CY10" s="657">
        <v>
964067</v>
      </c>
      <c r="CZ10" s="649"/>
      <c r="DA10" s="649"/>
      <c r="DB10" s="649"/>
      <c r="DC10" s="649"/>
      <c r="DD10" s="649"/>
      <c r="DE10" s="649"/>
      <c r="DF10" s="649"/>
      <c r="DG10" s="649"/>
      <c r="DH10" s="649"/>
      <c r="DI10" s="649"/>
      <c r="DJ10" s="649"/>
      <c r="DK10" s="650"/>
      <c r="DL10" s="657">
        <v>
23086927</v>
      </c>
      <c r="DM10" s="649"/>
      <c r="DN10" s="649"/>
      <c r="DO10" s="649"/>
      <c r="DP10" s="649"/>
      <c r="DQ10" s="649"/>
      <c r="DR10" s="649"/>
      <c r="DS10" s="649"/>
      <c r="DT10" s="649"/>
      <c r="DU10" s="649"/>
      <c r="DV10" s="649"/>
      <c r="DW10" s="649"/>
      <c r="DX10" s="658"/>
    </row>
    <row r="11" spans="2:138" ht="11.25" customHeight="1">
      <c r="B11" s="645" t="s">
        <v>
217</v>
      </c>
      <c r="C11" s="646"/>
      <c r="D11" s="646"/>
      <c r="E11" s="646"/>
      <c r="F11" s="646"/>
      <c r="G11" s="646"/>
      <c r="H11" s="646"/>
      <c r="I11" s="646"/>
      <c r="J11" s="646"/>
      <c r="K11" s="646"/>
      <c r="L11" s="646"/>
      <c r="M11" s="646"/>
      <c r="N11" s="646"/>
      <c r="O11" s="646"/>
      <c r="P11" s="646"/>
      <c r="Q11" s="647"/>
      <c r="R11" s="648">
        <v>
143913</v>
      </c>
      <c r="S11" s="649"/>
      <c r="T11" s="649"/>
      <c r="U11" s="649"/>
      <c r="V11" s="649"/>
      <c r="W11" s="649"/>
      <c r="X11" s="649"/>
      <c r="Y11" s="650"/>
      <c r="Z11" s="651">
        <v>
0</v>
      </c>
      <c r="AA11" s="651"/>
      <c r="AB11" s="651"/>
      <c r="AC11" s="651"/>
      <c r="AD11" s="652">
        <v>
143913</v>
      </c>
      <c r="AE11" s="652"/>
      <c r="AF11" s="652"/>
      <c r="AG11" s="652"/>
      <c r="AH11" s="652"/>
      <c r="AI11" s="652"/>
      <c r="AJ11" s="652"/>
      <c r="AK11" s="652"/>
      <c r="AL11" s="653">
        <v>
0</v>
      </c>
      <c r="AM11" s="654"/>
      <c r="AN11" s="654"/>
      <c r="AO11" s="655"/>
      <c r="AP11" s="645" t="s">
        <v>
218</v>
      </c>
      <c r="AQ11" s="646"/>
      <c r="AR11" s="646"/>
      <c r="AS11" s="646"/>
      <c r="AT11" s="646"/>
      <c r="AU11" s="646"/>
      <c r="AV11" s="646"/>
      <c r="AW11" s="646"/>
      <c r="AX11" s="646"/>
      <c r="AY11" s="646"/>
      <c r="AZ11" s="646"/>
      <c r="BA11" s="646"/>
      <c r="BB11" s="646"/>
      <c r="BC11" s="647"/>
      <c r="BD11" s="648">
        <v>
228550788</v>
      </c>
      <c r="BE11" s="649"/>
      <c r="BF11" s="649"/>
      <c r="BG11" s="649"/>
      <c r="BH11" s="649"/>
      <c r="BI11" s="649"/>
      <c r="BJ11" s="649"/>
      <c r="BK11" s="650"/>
      <c r="BL11" s="651">
        <v>
7.2</v>
      </c>
      <c r="BM11" s="651"/>
      <c r="BN11" s="651"/>
      <c r="BO11" s="651"/>
      <c r="BP11" s="652">
        <v>
52655435</v>
      </c>
      <c r="BQ11" s="652"/>
      <c r="BR11" s="652"/>
      <c r="BS11" s="652"/>
      <c r="BT11" s="652"/>
      <c r="BU11" s="652"/>
      <c r="BV11" s="652"/>
      <c r="BW11" s="656"/>
      <c r="BY11" s="645" t="s">
        <v>
219</v>
      </c>
      <c r="BZ11" s="646"/>
      <c r="CA11" s="646"/>
      <c r="CB11" s="646"/>
      <c r="CC11" s="646"/>
      <c r="CD11" s="646"/>
      <c r="CE11" s="646"/>
      <c r="CF11" s="646"/>
      <c r="CG11" s="646"/>
      <c r="CH11" s="646"/>
      <c r="CI11" s="646"/>
      <c r="CJ11" s="646"/>
      <c r="CK11" s="646"/>
      <c r="CL11" s="647"/>
      <c r="CM11" s="648">
        <v>
19290173</v>
      </c>
      <c r="CN11" s="649"/>
      <c r="CO11" s="649"/>
      <c r="CP11" s="649"/>
      <c r="CQ11" s="649"/>
      <c r="CR11" s="649"/>
      <c r="CS11" s="649"/>
      <c r="CT11" s="650"/>
      <c r="CU11" s="651">
        <v>
0.3</v>
      </c>
      <c r="CV11" s="651"/>
      <c r="CW11" s="651"/>
      <c r="CX11" s="651"/>
      <c r="CY11" s="657">
        <v>
9325981</v>
      </c>
      <c r="CZ11" s="649"/>
      <c r="DA11" s="649"/>
      <c r="DB11" s="649"/>
      <c r="DC11" s="649"/>
      <c r="DD11" s="649"/>
      <c r="DE11" s="649"/>
      <c r="DF11" s="649"/>
      <c r="DG11" s="649"/>
      <c r="DH11" s="649"/>
      <c r="DI11" s="649"/>
      <c r="DJ11" s="649"/>
      <c r="DK11" s="650"/>
      <c r="DL11" s="657">
        <v>
14841929</v>
      </c>
      <c r="DM11" s="649"/>
      <c r="DN11" s="649"/>
      <c r="DO11" s="649"/>
      <c r="DP11" s="649"/>
      <c r="DQ11" s="649"/>
      <c r="DR11" s="649"/>
      <c r="DS11" s="649"/>
      <c r="DT11" s="649"/>
      <c r="DU11" s="649"/>
      <c r="DV11" s="649"/>
      <c r="DW11" s="649"/>
      <c r="DX11" s="658"/>
    </row>
    <row r="12" spans="2:138" ht="11.25" customHeight="1">
      <c r="B12" s="645" t="s">
        <v>
220</v>
      </c>
      <c r="C12" s="646"/>
      <c r="D12" s="646"/>
      <c r="E12" s="646"/>
      <c r="F12" s="646"/>
      <c r="G12" s="646"/>
      <c r="H12" s="646"/>
      <c r="I12" s="646"/>
      <c r="J12" s="646"/>
      <c r="K12" s="646"/>
      <c r="L12" s="646"/>
      <c r="M12" s="646"/>
      <c r="N12" s="646"/>
      <c r="O12" s="646"/>
      <c r="P12" s="646"/>
      <c r="Q12" s="647"/>
      <c r="R12" s="648">
        <v>
273994903</v>
      </c>
      <c r="S12" s="649"/>
      <c r="T12" s="649"/>
      <c r="U12" s="649"/>
      <c r="V12" s="649"/>
      <c r="W12" s="649"/>
      <c r="X12" s="649"/>
      <c r="Y12" s="650"/>
      <c r="Z12" s="651">
        <v>
3.5</v>
      </c>
      <c r="AA12" s="651"/>
      <c r="AB12" s="651"/>
      <c r="AC12" s="651"/>
      <c r="AD12" s="652">
        <v>
273994903</v>
      </c>
      <c r="AE12" s="652"/>
      <c r="AF12" s="652"/>
      <c r="AG12" s="652"/>
      <c r="AH12" s="652"/>
      <c r="AI12" s="652"/>
      <c r="AJ12" s="652"/>
      <c r="AK12" s="652"/>
      <c r="AL12" s="653">
        <v>
6.3</v>
      </c>
      <c r="AM12" s="654"/>
      <c r="AN12" s="654"/>
      <c r="AO12" s="655"/>
      <c r="AP12" s="645" t="s">
        <v>
221</v>
      </c>
      <c r="AQ12" s="646"/>
      <c r="AR12" s="646"/>
      <c r="AS12" s="646"/>
      <c r="AT12" s="646"/>
      <c r="AU12" s="646"/>
      <c r="AV12" s="646"/>
      <c r="AW12" s="646"/>
      <c r="AX12" s="646"/>
      <c r="AY12" s="646"/>
      <c r="AZ12" s="646"/>
      <c r="BA12" s="646"/>
      <c r="BB12" s="646"/>
      <c r="BC12" s="647"/>
      <c r="BD12" s="648">
        <v>
9618679</v>
      </c>
      <c r="BE12" s="649"/>
      <c r="BF12" s="649"/>
      <c r="BG12" s="649"/>
      <c r="BH12" s="649"/>
      <c r="BI12" s="649"/>
      <c r="BJ12" s="649"/>
      <c r="BK12" s="650"/>
      <c r="BL12" s="651">
        <v>
0.3</v>
      </c>
      <c r="BM12" s="651"/>
      <c r="BN12" s="651"/>
      <c r="BO12" s="651"/>
      <c r="BP12" s="652" t="s">
        <v>
222</v>
      </c>
      <c r="BQ12" s="652"/>
      <c r="BR12" s="652"/>
      <c r="BS12" s="652"/>
      <c r="BT12" s="652"/>
      <c r="BU12" s="652"/>
      <c r="BV12" s="652"/>
      <c r="BW12" s="656"/>
      <c r="BY12" s="645" t="s">
        <v>
223</v>
      </c>
      <c r="BZ12" s="646"/>
      <c r="CA12" s="646"/>
      <c r="CB12" s="646"/>
      <c r="CC12" s="646"/>
      <c r="CD12" s="646"/>
      <c r="CE12" s="646"/>
      <c r="CF12" s="646"/>
      <c r="CG12" s="646"/>
      <c r="CH12" s="646"/>
      <c r="CI12" s="646"/>
      <c r="CJ12" s="646"/>
      <c r="CK12" s="646"/>
      <c r="CL12" s="647"/>
      <c r="CM12" s="648">
        <v>
379590900</v>
      </c>
      <c r="CN12" s="649"/>
      <c r="CO12" s="649"/>
      <c r="CP12" s="649"/>
      <c r="CQ12" s="649"/>
      <c r="CR12" s="649"/>
      <c r="CS12" s="649"/>
      <c r="CT12" s="650"/>
      <c r="CU12" s="651">
        <v>
5.0999999999999996</v>
      </c>
      <c r="CV12" s="651"/>
      <c r="CW12" s="651"/>
      <c r="CX12" s="651"/>
      <c r="CY12" s="657">
        <v>
15563363</v>
      </c>
      <c r="CZ12" s="649"/>
      <c r="DA12" s="649"/>
      <c r="DB12" s="649"/>
      <c r="DC12" s="649"/>
      <c r="DD12" s="649"/>
      <c r="DE12" s="649"/>
      <c r="DF12" s="649"/>
      <c r="DG12" s="649"/>
      <c r="DH12" s="649"/>
      <c r="DI12" s="649"/>
      <c r="DJ12" s="649"/>
      <c r="DK12" s="650"/>
      <c r="DL12" s="657">
        <v>
93259680</v>
      </c>
      <c r="DM12" s="649"/>
      <c r="DN12" s="649"/>
      <c r="DO12" s="649"/>
      <c r="DP12" s="649"/>
      <c r="DQ12" s="649"/>
      <c r="DR12" s="649"/>
      <c r="DS12" s="649"/>
      <c r="DT12" s="649"/>
      <c r="DU12" s="649"/>
      <c r="DV12" s="649"/>
      <c r="DW12" s="649"/>
      <c r="DX12" s="658"/>
    </row>
    <row r="13" spans="2:138" ht="11.25" customHeight="1">
      <c r="B13" s="645" t="s">
        <v>
224</v>
      </c>
      <c r="C13" s="646"/>
      <c r="D13" s="646"/>
      <c r="E13" s="646"/>
      <c r="F13" s="646"/>
      <c r="G13" s="646"/>
      <c r="H13" s="646"/>
      <c r="I13" s="646"/>
      <c r="J13" s="646"/>
      <c r="K13" s="646"/>
      <c r="L13" s="646"/>
      <c r="M13" s="646"/>
      <c r="N13" s="646"/>
      <c r="O13" s="646"/>
      <c r="P13" s="646"/>
      <c r="Q13" s="647"/>
      <c r="R13" s="648" t="s">
        <v>
111</v>
      </c>
      <c r="S13" s="649"/>
      <c r="T13" s="649"/>
      <c r="U13" s="649"/>
      <c r="V13" s="649"/>
      <c r="W13" s="649"/>
      <c r="X13" s="649"/>
      <c r="Y13" s="650"/>
      <c r="Z13" s="651" t="s">
        <v>
222</v>
      </c>
      <c r="AA13" s="651"/>
      <c r="AB13" s="651"/>
      <c r="AC13" s="651"/>
      <c r="AD13" s="652" t="s">
        <v>
112</v>
      </c>
      <c r="AE13" s="652"/>
      <c r="AF13" s="652"/>
      <c r="AG13" s="652"/>
      <c r="AH13" s="652"/>
      <c r="AI13" s="652"/>
      <c r="AJ13" s="652"/>
      <c r="AK13" s="652"/>
      <c r="AL13" s="653" t="s">
        <v>
208</v>
      </c>
      <c r="AM13" s="654"/>
      <c r="AN13" s="654"/>
      <c r="AO13" s="655"/>
      <c r="AP13" s="645" t="s">
        <v>
225</v>
      </c>
      <c r="AQ13" s="646"/>
      <c r="AR13" s="646"/>
      <c r="AS13" s="646"/>
      <c r="AT13" s="646"/>
      <c r="AU13" s="646"/>
      <c r="AV13" s="646"/>
      <c r="AW13" s="646"/>
      <c r="AX13" s="646"/>
      <c r="AY13" s="646"/>
      <c r="AZ13" s="646"/>
      <c r="BA13" s="646"/>
      <c r="BB13" s="646"/>
      <c r="BC13" s="647"/>
      <c r="BD13" s="648">
        <v>
31841226</v>
      </c>
      <c r="BE13" s="649"/>
      <c r="BF13" s="649"/>
      <c r="BG13" s="649"/>
      <c r="BH13" s="649"/>
      <c r="BI13" s="649"/>
      <c r="BJ13" s="649"/>
      <c r="BK13" s="650"/>
      <c r="BL13" s="651">
        <v>
1</v>
      </c>
      <c r="BM13" s="651"/>
      <c r="BN13" s="651"/>
      <c r="BO13" s="651"/>
      <c r="BP13" s="652" t="s">
        <v>
208</v>
      </c>
      <c r="BQ13" s="652"/>
      <c r="BR13" s="652"/>
      <c r="BS13" s="652"/>
      <c r="BT13" s="652"/>
      <c r="BU13" s="652"/>
      <c r="BV13" s="652"/>
      <c r="BW13" s="656"/>
      <c r="BY13" s="645" t="s">
        <v>
226</v>
      </c>
      <c r="BZ13" s="646"/>
      <c r="CA13" s="646"/>
      <c r="CB13" s="646"/>
      <c r="CC13" s="646"/>
      <c r="CD13" s="646"/>
      <c r="CE13" s="646"/>
      <c r="CF13" s="646"/>
      <c r="CG13" s="646"/>
      <c r="CH13" s="646"/>
      <c r="CI13" s="646"/>
      <c r="CJ13" s="646"/>
      <c r="CK13" s="646"/>
      <c r="CL13" s="647"/>
      <c r="CM13" s="648">
        <v>
889526547</v>
      </c>
      <c r="CN13" s="649"/>
      <c r="CO13" s="649"/>
      <c r="CP13" s="649"/>
      <c r="CQ13" s="649"/>
      <c r="CR13" s="649"/>
      <c r="CS13" s="649"/>
      <c r="CT13" s="650"/>
      <c r="CU13" s="651">
        <v>
12.1</v>
      </c>
      <c r="CV13" s="651"/>
      <c r="CW13" s="651"/>
      <c r="CX13" s="651"/>
      <c r="CY13" s="657">
        <v>
573404480</v>
      </c>
      <c r="CZ13" s="649"/>
      <c r="DA13" s="649"/>
      <c r="DB13" s="649"/>
      <c r="DC13" s="649"/>
      <c r="DD13" s="649"/>
      <c r="DE13" s="649"/>
      <c r="DF13" s="649"/>
      <c r="DG13" s="649"/>
      <c r="DH13" s="649"/>
      <c r="DI13" s="649"/>
      <c r="DJ13" s="649"/>
      <c r="DK13" s="650"/>
      <c r="DL13" s="657">
        <v>
463373593</v>
      </c>
      <c r="DM13" s="649"/>
      <c r="DN13" s="649"/>
      <c r="DO13" s="649"/>
      <c r="DP13" s="649"/>
      <c r="DQ13" s="649"/>
      <c r="DR13" s="649"/>
      <c r="DS13" s="649"/>
      <c r="DT13" s="649"/>
      <c r="DU13" s="649"/>
      <c r="DV13" s="649"/>
      <c r="DW13" s="649"/>
      <c r="DX13" s="658"/>
    </row>
    <row r="14" spans="2:138" ht="11.25" customHeight="1">
      <c r="B14" s="645" t="s">
        <v>
227</v>
      </c>
      <c r="C14" s="646"/>
      <c r="D14" s="646"/>
      <c r="E14" s="646"/>
      <c r="F14" s="646"/>
      <c r="G14" s="646"/>
      <c r="H14" s="646"/>
      <c r="I14" s="646"/>
      <c r="J14" s="646"/>
      <c r="K14" s="646"/>
      <c r="L14" s="646"/>
      <c r="M14" s="646"/>
      <c r="N14" s="646"/>
      <c r="O14" s="646"/>
      <c r="P14" s="646"/>
      <c r="Q14" s="647"/>
      <c r="R14" s="648">
        <v>
5996834</v>
      </c>
      <c r="S14" s="649"/>
      <c r="T14" s="649"/>
      <c r="U14" s="649"/>
      <c r="V14" s="649"/>
      <c r="W14" s="649"/>
      <c r="X14" s="649"/>
      <c r="Y14" s="650"/>
      <c r="Z14" s="651">
        <v>
0.1</v>
      </c>
      <c r="AA14" s="651"/>
      <c r="AB14" s="651"/>
      <c r="AC14" s="651"/>
      <c r="AD14" s="652">
        <v>
5996834</v>
      </c>
      <c r="AE14" s="652"/>
      <c r="AF14" s="652"/>
      <c r="AG14" s="652"/>
      <c r="AH14" s="652"/>
      <c r="AI14" s="652"/>
      <c r="AJ14" s="652"/>
      <c r="AK14" s="652"/>
      <c r="AL14" s="653">
        <v>
0.1</v>
      </c>
      <c r="AM14" s="654"/>
      <c r="AN14" s="654"/>
      <c r="AO14" s="655"/>
      <c r="AP14" s="645" t="s">
        <v>
228</v>
      </c>
      <c r="AQ14" s="646"/>
      <c r="AR14" s="646"/>
      <c r="AS14" s="646"/>
      <c r="AT14" s="646"/>
      <c r="AU14" s="646"/>
      <c r="AV14" s="646"/>
      <c r="AW14" s="646"/>
      <c r="AX14" s="646"/>
      <c r="AY14" s="646"/>
      <c r="AZ14" s="646"/>
      <c r="BA14" s="646"/>
      <c r="BB14" s="646"/>
      <c r="BC14" s="647"/>
      <c r="BD14" s="648">
        <v>
25950037</v>
      </c>
      <c r="BE14" s="649"/>
      <c r="BF14" s="649"/>
      <c r="BG14" s="649"/>
      <c r="BH14" s="649"/>
      <c r="BI14" s="649"/>
      <c r="BJ14" s="649"/>
      <c r="BK14" s="650"/>
      <c r="BL14" s="651">
        <v>
0.8</v>
      </c>
      <c r="BM14" s="651"/>
      <c r="BN14" s="651"/>
      <c r="BO14" s="651"/>
      <c r="BP14" s="652" t="s">
        <v>
111</v>
      </c>
      <c r="BQ14" s="652"/>
      <c r="BR14" s="652"/>
      <c r="BS14" s="652"/>
      <c r="BT14" s="652"/>
      <c r="BU14" s="652"/>
      <c r="BV14" s="652"/>
      <c r="BW14" s="656"/>
      <c r="BY14" s="645" t="s">
        <v>
229</v>
      </c>
      <c r="BZ14" s="646"/>
      <c r="CA14" s="646"/>
      <c r="CB14" s="646"/>
      <c r="CC14" s="646"/>
      <c r="CD14" s="646"/>
      <c r="CE14" s="646"/>
      <c r="CF14" s="646"/>
      <c r="CG14" s="646"/>
      <c r="CH14" s="646"/>
      <c r="CI14" s="646"/>
      <c r="CJ14" s="646"/>
      <c r="CK14" s="646"/>
      <c r="CL14" s="647"/>
      <c r="CM14" s="648">
        <v>
627093487</v>
      </c>
      <c r="CN14" s="649"/>
      <c r="CO14" s="649"/>
      <c r="CP14" s="649"/>
      <c r="CQ14" s="649"/>
      <c r="CR14" s="649"/>
      <c r="CS14" s="649"/>
      <c r="CT14" s="650"/>
      <c r="CU14" s="651">
        <v>
8.5</v>
      </c>
      <c r="CV14" s="651"/>
      <c r="CW14" s="651"/>
      <c r="CX14" s="651"/>
      <c r="CY14" s="657">
        <v>
46883870</v>
      </c>
      <c r="CZ14" s="649"/>
      <c r="DA14" s="649"/>
      <c r="DB14" s="649"/>
      <c r="DC14" s="649"/>
      <c r="DD14" s="649"/>
      <c r="DE14" s="649"/>
      <c r="DF14" s="649"/>
      <c r="DG14" s="649"/>
      <c r="DH14" s="649"/>
      <c r="DI14" s="649"/>
      <c r="DJ14" s="649"/>
      <c r="DK14" s="650"/>
      <c r="DL14" s="657">
        <v>
574816729</v>
      </c>
      <c r="DM14" s="649"/>
      <c r="DN14" s="649"/>
      <c r="DO14" s="649"/>
      <c r="DP14" s="649"/>
      <c r="DQ14" s="649"/>
      <c r="DR14" s="649"/>
      <c r="DS14" s="649"/>
      <c r="DT14" s="649"/>
      <c r="DU14" s="649"/>
      <c r="DV14" s="649"/>
      <c r="DW14" s="649"/>
      <c r="DX14" s="658"/>
    </row>
    <row r="15" spans="2:138" ht="11.25" customHeight="1">
      <c r="B15" s="645" t="s">
        <v>
230</v>
      </c>
      <c r="C15" s="646"/>
      <c r="D15" s="646"/>
      <c r="E15" s="646"/>
      <c r="F15" s="646"/>
      <c r="G15" s="646"/>
      <c r="H15" s="646"/>
      <c r="I15" s="646"/>
      <c r="J15" s="646"/>
      <c r="K15" s="646"/>
      <c r="L15" s="646"/>
      <c r="M15" s="646"/>
      <c r="N15" s="646"/>
      <c r="O15" s="646"/>
      <c r="P15" s="646"/>
      <c r="Q15" s="647"/>
      <c r="R15" s="648" t="s">
        <v>
111</v>
      </c>
      <c r="S15" s="649"/>
      <c r="T15" s="649"/>
      <c r="U15" s="649"/>
      <c r="V15" s="649"/>
      <c r="W15" s="649"/>
      <c r="X15" s="649"/>
      <c r="Y15" s="650"/>
      <c r="Z15" s="651" t="s">
        <v>
111</v>
      </c>
      <c r="AA15" s="651"/>
      <c r="AB15" s="651"/>
      <c r="AC15" s="651"/>
      <c r="AD15" s="652" t="s">
        <v>
111</v>
      </c>
      <c r="AE15" s="652"/>
      <c r="AF15" s="652"/>
      <c r="AG15" s="652"/>
      <c r="AH15" s="652"/>
      <c r="AI15" s="652"/>
      <c r="AJ15" s="652"/>
      <c r="AK15" s="652"/>
      <c r="AL15" s="653" t="s">
        <v>
208</v>
      </c>
      <c r="AM15" s="654"/>
      <c r="AN15" s="654"/>
      <c r="AO15" s="655"/>
      <c r="AP15" s="645" t="s">
        <v>
231</v>
      </c>
      <c r="AQ15" s="646"/>
      <c r="AR15" s="646"/>
      <c r="AS15" s="646"/>
      <c r="AT15" s="646"/>
      <c r="AU15" s="646"/>
      <c r="AV15" s="646"/>
      <c r="AW15" s="646"/>
      <c r="AX15" s="646"/>
      <c r="AY15" s="646"/>
      <c r="AZ15" s="646"/>
      <c r="BA15" s="646"/>
      <c r="BB15" s="646"/>
      <c r="BC15" s="647"/>
      <c r="BD15" s="648">
        <v>
1143479693</v>
      </c>
      <c r="BE15" s="649"/>
      <c r="BF15" s="649"/>
      <c r="BG15" s="649"/>
      <c r="BH15" s="649"/>
      <c r="BI15" s="649"/>
      <c r="BJ15" s="649"/>
      <c r="BK15" s="650"/>
      <c r="BL15" s="651">
        <v>
36.1</v>
      </c>
      <c r="BM15" s="651"/>
      <c r="BN15" s="651"/>
      <c r="BO15" s="651"/>
      <c r="BP15" s="652">
        <v>
74425387</v>
      </c>
      <c r="BQ15" s="652"/>
      <c r="BR15" s="652"/>
      <c r="BS15" s="652"/>
      <c r="BT15" s="652"/>
      <c r="BU15" s="652"/>
      <c r="BV15" s="652"/>
      <c r="BW15" s="656"/>
      <c r="BY15" s="645" t="s">
        <v>
232</v>
      </c>
      <c r="BZ15" s="646"/>
      <c r="CA15" s="646"/>
      <c r="CB15" s="646"/>
      <c r="CC15" s="646"/>
      <c r="CD15" s="646"/>
      <c r="CE15" s="646"/>
      <c r="CF15" s="646"/>
      <c r="CG15" s="646"/>
      <c r="CH15" s="646"/>
      <c r="CI15" s="646"/>
      <c r="CJ15" s="646"/>
      <c r="CK15" s="646"/>
      <c r="CL15" s="647"/>
      <c r="CM15" s="648">
        <v>
231786037</v>
      </c>
      <c r="CN15" s="649"/>
      <c r="CO15" s="649"/>
      <c r="CP15" s="649"/>
      <c r="CQ15" s="649"/>
      <c r="CR15" s="649"/>
      <c r="CS15" s="649"/>
      <c r="CT15" s="650"/>
      <c r="CU15" s="651">
        <v>
3.1</v>
      </c>
      <c r="CV15" s="651"/>
      <c r="CW15" s="651"/>
      <c r="CX15" s="651"/>
      <c r="CY15" s="657">
        <v>
22344691</v>
      </c>
      <c r="CZ15" s="649"/>
      <c r="DA15" s="649"/>
      <c r="DB15" s="649"/>
      <c r="DC15" s="649"/>
      <c r="DD15" s="649"/>
      <c r="DE15" s="649"/>
      <c r="DF15" s="649"/>
      <c r="DG15" s="649"/>
      <c r="DH15" s="649"/>
      <c r="DI15" s="649"/>
      <c r="DJ15" s="649"/>
      <c r="DK15" s="650"/>
      <c r="DL15" s="657">
        <v>
178061944</v>
      </c>
      <c r="DM15" s="649"/>
      <c r="DN15" s="649"/>
      <c r="DO15" s="649"/>
      <c r="DP15" s="649"/>
      <c r="DQ15" s="649"/>
      <c r="DR15" s="649"/>
      <c r="DS15" s="649"/>
      <c r="DT15" s="649"/>
      <c r="DU15" s="649"/>
      <c r="DV15" s="649"/>
      <c r="DW15" s="649"/>
      <c r="DX15" s="658"/>
    </row>
    <row r="16" spans="2:138" ht="11.25" customHeight="1">
      <c r="B16" s="645" t="s">
        <v>
233</v>
      </c>
      <c r="C16" s="646"/>
      <c r="D16" s="646"/>
      <c r="E16" s="646"/>
      <c r="F16" s="646"/>
      <c r="G16" s="646"/>
      <c r="H16" s="646"/>
      <c r="I16" s="646"/>
      <c r="J16" s="646"/>
      <c r="K16" s="646"/>
      <c r="L16" s="646"/>
      <c r="M16" s="646"/>
      <c r="N16" s="646"/>
      <c r="O16" s="646"/>
      <c r="P16" s="646"/>
      <c r="Q16" s="647"/>
      <c r="R16" s="648" t="s">
        <v>
112</v>
      </c>
      <c r="S16" s="649"/>
      <c r="T16" s="649"/>
      <c r="U16" s="649"/>
      <c r="V16" s="649"/>
      <c r="W16" s="649"/>
      <c r="X16" s="649"/>
      <c r="Y16" s="650"/>
      <c r="Z16" s="653" t="s">
        <v>
208</v>
      </c>
      <c r="AA16" s="654"/>
      <c r="AB16" s="654"/>
      <c r="AC16" s="659"/>
      <c r="AD16" s="657" t="s">
        <v>
111</v>
      </c>
      <c r="AE16" s="649"/>
      <c r="AF16" s="649"/>
      <c r="AG16" s="649"/>
      <c r="AH16" s="649"/>
      <c r="AI16" s="649"/>
      <c r="AJ16" s="649"/>
      <c r="AK16" s="650"/>
      <c r="AL16" s="653" t="s">
        <v>
111</v>
      </c>
      <c r="AM16" s="654"/>
      <c r="AN16" s="654"/>
      <c r="AO16" s="655"/>
      <c r="AP16" s="645" t="s">
        <v>
234</v>
      </c>
      <c r="AQ16" s="646"/>
      <c r="AR16" s="646"/>
      <c r="AS16" s="646"/>
      <c r="AT16" s="646"/>
      <c r="AU16" s="646"/>
      <c r="AV16" s="646"/>
      <c r="AW16" s="646"/>
      <c r="AX16" s="646"/>
      <c r="AY16" s="646"/>
      <c r="AZ16" s="646"/>
      <c r="BA16" s="646"/>
      <c r="BB16" s="646"/>
      <c r="BC16" s="647"/>
      <c r="BD16" s="648">
        <v>
52821393</v>
      </c>
      <c r="BE16" s="649"/>
      <c r="BF16" s="649"/>
      <c r="BG16" s="649"/>
      <c r="BH16" s="649"/>
      <c r="BI16" s="649"/>
      <c r="BJ16" s="649"/>
      <c r="BK16" s="650"/>
      <c r="BL16" s="651">
        <v>
1.7</v>
      </c>
      <c r="BM16" s="651"/>
      <c r="BN16" s="651"/>
      <c r="BO16" s="651"/>
      <c r="BP16" s="652" t="s">
        <v>
222</v>
      </c>
      <c r="BQ16" s="652"/>
      <c r="BR16" s="652"/>
      <c r="BS16" s="652"/>
      <c r="BT16" s="652"/>
      <c r="BU16" s="652"/>
      <c r="BV16" s="652"/>
      <c r="BW16" s="656"/>
      <c r="BY16" s="645" t="s">
        <v>
235</v>
      </c>
      <c r="BZ16" s="646"/>
      <c r="CA16" s="646"/>
      <c r="CB16" s="646"/>
      <c r="CC16" s="646"/>
      <c r="CD16" s="646"/>
      <c r="CE16" s="646"/>
      <c r="CF16" s="646"/>
      <c r="CG16" s="646"/>
      <c r="CH16" s="646"/>
      <c r="CI16" s="646"/>
      <c r="CJ16" s="646"/>
      <c r="CK16" s="646"/>
      <c r="CL16" s="647"/>
      <c r="CM16" s="648">
        <v>
1068949175</v>
      </c>
      <c r="CN16" s="649"/>
      <c r="CO16" s="649"/>
      <c r="CP16" s="649"/>
      <c r="CQ16" s="649"/>
      <c r="CR16" s="649"/>
      <c r="CS16" s="649"/>
      <c r="CT16" s="650"/>
      <c r="CU16" s="651">
        <v>
14.5</v>
      </c>
      <c r="CV16" s="651"/>
      <c r="CW16" s="651"/>
      <c r="CX16" s="651"/>
      <c r="CY16" s="657">
        <v>
90043247</v>
      </c>
      <c r="CZ16" s="649"/>
      <c r="DA16" s="649"/>
      <c r="DB16" s="649"/>
      <c r="DC16" s="649"/>
      <c r="DD16" s="649"/>
      <c r="DE16" s="649"/>
      <c r="DF16" s="649"/>
      <c r="DG16" s="649"/>
      <c r="DH16" s="649"/>
      <c r="DI16" s="649"/>
      <c r="DJ16" s="649"/>
      <c r="DK16" s="650"/>
      <c r="DL16" s="657">
        <v>
789663788</v>
      </c>
      <c r="DM16" s="649"/>
      <c r="DN16" s="649"/>
      <c r="DO16" s="649"/>
      <c r="DP16" s="649"/>
      <c r="DQ16" s="649"/>
      <c r="DR16" s="649"/>
      <c r="DS16" s="649"/>
      <c r="DT16" s="649"/>
      <c r="DU16" s="649"/>
      <c r="DV16" s="649"/>
      <c r="DW16" s="649"/>
      <c r="DX16" s="658"/>
    </row>
    <row r="17" spans="2:128" ht="11.25" customHeight="1">
      <c r="B17" s="645" t="s">
        <v>
236</v>
      </c>
      <c r="C17" s="646"/>
      <c r="D17" s="646"/>
      <c r="E17" s="646"/>
      <c r="F17" s="646"/>
      <c r="G17" s="646"/>
      <c r="H17" s="646"/>
      <c r="I17" s="646"/>
      <c r="J17" s="646"/>
      <c r="K17" s="646"/>
      <c r="L17" s="646"/>
      <c r="M17" s="646"/>
      <c r="N17" s="646"/>
      <c r="O17" s="646"/>
      <c r="P17" s="646"/>
      <c r="Q17" s="647"/>
      <c r="R17" s="648" t="s">
        <v>
208</v>
      </c>
      <c r="S17" s="649"/>
      <c r="T17" s="649"/>
      <c r="U17" s="649"/>
      <c r="V17" s="649"/>
      <c r="W17" s="649"/>
      <c r="X17" s="649"/>
      <c r="Y17" s="650"/>
      <c r="Z17" s="653" t="s">
        <v>
112</v>
      </c>
      <c r="AA17" s="654"/>
      <c r="AB17" s="654"/>
      <c r="AC17" s="659"/>
      <c r="AD17" s="657" t="s">
        <v>
111</v>
      </c>
      <c r="AE17" s="649"/>
      <c r="AF17" s="649"/>
      <c r="AG17" s="649"/>
      <c r="AH17" s="649"/>
      <c r="AI17" s="649"/>
      <c r="AJ17" s="649"/>
      <c r="AK17" s="650"/>
      <c r="AL17" s="653" t="s">
        <v>
208</v>
      </c>
      <c r="AM17" s="654"/>
      <c r="AN17" s="654"/>
      <c r="AO17" s="655"/>
      <c r="AP17" s="645" t="s">
        <v>
237</v>
      </c>
      <c r="AQ17" s="646"/>
      <c r="AR17" s="646"/>
      <c r="AS17" s="646"/>
      <c r="AT17" s="646"/>
      <c r="AU17" s="646"/>
      <c r="AV17" s="646"/>
      <c r="AW17" s="646"/>
      <c r="AX17" s="646"/>
      <c r="AY17" s="646"/>
      <c r="AZ17" s="646"/>
      <c r="BA17" s="646"/>
      <c r="BB17" s="646"/>
      <c r="BC17" s="647"/>
      <c r="BD17" s="648">
        <v>
1090658300</v>
      </c>
      <c r="BE17" s="649"/>
      <c r="BF17" s="649"/>
      <c r="BG17" s="649"/>
      <c r="BH17" s="649"/>
      <c r="BI17" s="649"/>
      <c r="BJ17" s="649"/>
      <c r="BK17" s="650"/>
      <c r="BL17" s="651">
        <v>
34.4</v>
      </c>
      <c r="BM17" s="651"/>
      <c r="BN17" s="651"/>
      <c r="BO17" s="651"/>
      <c r="BP17" s="652">
        <v>
74425387</v>
      </c>
      <c r="BQ17" s="652"/>
      <c r="BR17" s="652"/>
      <c r="BS17" s="652"/>
      <c r="BT17" s="652"/>
      <c r="BU17" s="652"/>
      <c r="BV17" s="652"/>
      <c r="BW17" s="656"/>
      <c r="BY17" s="645" t="s">
        <v>
238</v>
      </c>
      <c r="BZ17" s="646"/>
      <c r="CA17" s="646"/>
      <c r="CB17" s="646"/>
      <c r="CC17" s="646"/>
      <c r="CD17" s="646"/>
      <c r="CE17" s="646"/>
      <c r="CF17" s="646"/>
      <c r="CG17" s="646"/>
      <c r="CH17" s="646"/>
      <c r="CI17" s="646"/>
      <c r="CJ17" s="646"/>
      <c r="CK17" s="646"/>
      <c r="CL17" s="647"/>
      <c r="CM17" s="648">
        <v>
1508032</v>
      </c>
      <c r="CN17" s="649"/>
      <c r="CO17" s="649"/>
      <c r="CP17" s="649"/>
      <c r="CQ17" s="649"/>
      <c r="CR17" s="649"/>
      <c r="CS17" s="649"/>
      <c r="CT17" s="650"/>
      <c r="CU17" s="651">
        <v>
0</v>
      </c>
      <c r="CV17" s="651"/>
      <c r="CW17" s="651"/>
      <c r="CX17" s="651"/>
      <c r="CY17" s="657" t="s">
        <v>
208</v>
      </c>
      <c r="CZ17" s="649"/>
      <c r="DA17" s="649"/>
      <c r="DB17" s="649"/>
      <c r="DC17" s="649"/>
      <c r="DD17" s="649"/>
      <c r="DE17" s="649"/>
      <c r="DF17" s="649"/>
      <c r="DG17" s="649"/>
      <c r="DH17" s="649"/>
      <c r="DI17" s="649"/>
      <c r="DJ17" s="649"/>
      <c r="DK17" s="650"/>
      <c r="DL17" s="657">
        <v>
879403</v>
      </c>
      <c r="DM17" s="649"/>
      <c r="DN17" s="649"/>
      <c r="DO17" s="649"/>
      <c r="DP17" s="649"/>
      <c r="DQ17" s="649"/>
      <c r="DR17" s="649"/>
      <c r="DS17" s="649"/>
      <c r="DT17" s="649"/>
      <c r="DU17" s="649"/>
      <c r="DV17" s="649"/>
      <c r="DW17" s="649"/>
      <c r="DX17" s="658"/>
    </row>
    <row r="18" spans="2:128" ht="11.25" customHeight="1">
      <c r="B18" s="645" t="s">
        <v>
239</v>
      </c>
      <c r="C18" s="646"/>
      <c r="D18" s="646"/>
      <c r="E18" s="646"/>
      <c r="F18" s="646"/>
      <c r="G18" s="646"/>
      <c r="H18" s="646"/>
      <c r="I18" s="646"/>
      <c r="J18" s="646"/>
      <c r="K18" s="646"/>
      <c r="L18" s="646"/>
      <c r="M18" s="646"/>
      <c r="N18" s="646"/>
      <c r="O18" s="646"/>
      <c r="P18" s="646"/>
      <c r="Q18" s="647"/>
      <c r="R18" s="648" t="s">
        <v>
208</v>
      </c>
      <c r="S18" s="649"/>
      <c r="T18" s="649"/>
      <c r="U18" s="649"/>
      <c r="V18" s="649"/>
      <c r="W18" s="649"/>
      <c r="X18" s="649"/>
      <c r="Y18" s="650"/>
      <c r="Z18" s="653" t="s">
        <v>
111</v>
      </c>
      <c r="AA18" s="654"/>
      <c r="AB18" s="654"/>
      <c r="AC18" s="659"/>
      <c r="AD18" s="657" t="s">
        <v>
208</v>
      </c>
      <c r="AE18" s="649"/>
      <c r="AF18" s="649"/>
      <c r="AG18" s="649"/>
      <c r="AH18" s="649"/>
      <c r="AI18" s="649"/>
      <c r="AJ18" s="649"/>
      <c r="AK18" s="650"/>
      <c r="AL18" s="653" t="s">
        <v>
111</v>
      </c>
      <c r="AM18" s="654"/>
      <c r="AN18" s="654"/>
      <c r="AO18" s="655"/>
      <c r="AP18" s="645" t="s">
        <v>
240</v>
      </c>
      <c r="AQ18" s="646"/>
      <c r="AR18" s="646"/>
      <c r="AS18" s="646"/>
      <c r="AT18" s="646"/>
      <c r="AU18" s="646"/>
      <c r="AV18" s="646"/>
      <c r="AW18" s="646"/>
      <c r="AX18" s="646"/>
      <c r="AY18" s="646"/>
      <c r="AZ18" s="646"/>
      <c r="BA18" s="646"/>
      <c r="BB18" s="646"/>
      <c r="BC18" s="647"/>
      <c r="BD18" s="648">
        <v>
568423173</v>
      </c>
      <c r="BE18" s="649"/>
      <c r="BF18" s="649"/>
      <c r="BG18" s="649"/>
      <c r="BH18" s="649"/>
      <c r="BI18" s="649"/>
      <c r="BJ18" s="649"/>
      <c r="BK18" s="650"/>
      <c r="BL18" s="651">
        <v>
17.899999999999999</v>
      </c>
      <c r="BM18" s="651"/>
      <c r="BN18" s="651"/>
      <c r="BO18" s="651"/>
      <c r="BP18" s="652" t="s">
        <v>
111</v>
      </c>
      <c r="BQ18" s="652"/>
      <c r="BR18" s="652"/>
      <c r="BS18" s="652"/>
      <c r="BT18" s="652"/>
      <c r="BU18" s="652"/>
      <c r="BV18" s="652"/>
      <c r="BW18" s="656"/>
      <c r="BY18" s="645" t="s">
        <v>
241</v>
      </c>
      <c r="BZ18" s="646"/>
      <c r="CA18" s="646"/>
      <c r="CB18" s="646"/>
      <c r="CC18" s="646"/>
      <c r="CD18" s="646"/>
      <c r="CE18" s="646"/>
      <c r="CF18" s="646"/>
      <c r="CG18" s="646"/>
      <c r="CH18" s="646"/>
      <c r="CI18" s="646"/>
      <c r="CJ18" s="646"/>
      <c r="CK18" s="646"/>
      <c r="CL18" s="647"/>
      <c r="CM18" s="648">
        <v>
474473759</v>
      </c>
      <c r="CN18" s="649"/>
      <c r="CO18" s="649"/>
      <c r="CP18" s="649"/>
      <c r="CQ18" s="649"/>
      <c r="CR18" s="649"/>
      <c r="CS18" s="649"/>
      <c r="CT18" s="650"/>
      <c r="CU18" s="651">
        <v>
6.4</v>
      </c>
      <c r="CV18" s="651"/>
      <c r="CW18" s="651"/>
      <c r="CX18" s="651"/>
      <c r="CY18" s="657" t="s">
        <v>
222</v>
      </c>
      <c r="CZ18" s="649"/>
      <c r="DA18" s="649"/>
      <c r="DB18" s="649"/>
      <c r="DC18" s="649"/>
      <c r="DD18" s="649"/>
      <c r="DE18" s="649"/>
      <c r="DF18" s="649"/>
      <c r="DG18" s="649"/>
      <c r="DH18" s="649"/>
      <c r="DI18" s="649"/>
      <c r="DJ18" s="649"/>
      <c r="DK18" s="650"/>
      <c r="DL18" s="657">
        <v>
438511233</v>
      </c>
      <c r="DM18" s="649"/>
      <c r="DN18" s="649"/>
      <c r="DO18" s="649"/>
      <c r="DP18" s="649"/>
      <c r="DQ18" s="649"/>
      <c r="DR18" s="649"/>
      <c r="DS18" s="649"/>
      <c r="DT18" s="649"/>
      <c r="DU18" s="649"/>
      <c r="DV18" s="649"/>
      <c r="DW18" s="649"/>
      <c r="DX18" s="658"/>
    </row>
    <row r="19" spans="2:128" ht="11.25" customHeight="1">
      <c r="B19" s="645" t="s">
        <v>
242</v>
      </c>
      <c r="C19" s="646"/>
      <c r="D19" s="646"/>
      <c r="E19" s="646"/>
      <c r="F19" s="646"/>
      <c r="G19" s="646"/>
      <c r="H19" s="646"/>
      <c r="I19" s="646"/>
      <c r="J19" s="646"/>
      <c r="K19" s="646"/>
      <c r="L19" s="646"/>
      <c r="M19" s="646"/>
      <c r="N19" s="646"/>
      <c r="O19" s="646"/>
      <c r="P19" s="646"/>
      <c r="Q19" s="647"/>
      <c r="R19" s="648">
        <v>
5745342291</v>
      </c>
      <c r="S19" s="649"/>
      <c r="T19" s="649"/>
      <c r="U19" s="649"/>
      <c r="V19" s="649"/>
      <c r="W19" s="649"/>
      <c r="X19" s="649"/>
      <c r="Y19" s="650"/>
      <c r="Z19" s="653">
        <v>
73</v>
      </c>
      <c r="AA19" s="654"/>
      <c r="AB19" s="654"/>
      <c r="AC19" s="659"/>
      <c r="AD19" s="657">
        <v>
4238434780</v>
      </c>
      <c r="AE19" s="649"/>
      <c r="AF19" s="649"/>
      <c r="AG19" s="649"/>
      <c r="AH19" s="649"/>
      <c r="AI19" s="649"/>
      <c r="AJ19" s="649"/>
      <c r="AK19" s="650"/>
      <c r="AL19" s="653">
        <v>
98.2</v>
      </c>
      <c r="AM19" s="654"/>
      <c r="AN19" s="654"/>
      <c r="AO19" s="655"/>
      <c r="AP19" s="645" t="s">
        <v>
243</v>
      </c>
      <c r="AQ19" s="646"/>
      <c r="AR19" s="646"/>
      <c r="AS19" s="646"/>
      <c r="AT19" s="646"/>
      <c r="AU19" s="646"/>
      <c r="AV19" s="646"/>
      <c r="AW19" s="646"/>
      <c r="AX19" s="646"/>
      <c r="AY19" s="646"/>
      <c r="AZ19" s="646"/>
      <c r="BA19" s="646"/>
      <c r="BB19" s="646"/>
      <c r="BC19" s="647"/>
      <c r="BD19" s="648">
        <v>
83782473</v>
      </c>
      <c r="BE19" s="649"/>
      <c r="BF19" s="649"/>
      <c r="BG19" s="649"/>
      <c r="BH19" s="649"/>
      <c r="BI19" s="649"/>
      <c r="BJ19" s="649"/>
      <c r="BK19" s="650"/>
      <c r="BL19" s="651">
        <v>
2.6</v>
      </c>
      <c r="BM19" s="651"/>
      <c r="BN19" s="651"/>
      <c r="BO19" s="651"/>
      <c r="BP19" s="652" t="s">
        <v>
111</v>
      </c>
      <c r="BQ19" s="652"/>
      <c r="BR19" s="652"/>
      <c r="BS19" s="652"/>
      <c r="BT19" s="652"/>
      <c r="BU19" s="652"/>
      <c r="BV19" s="652"/>
      <c r="BW19" s="656"/>
      <c r="BY19" s="645" t="s">
        <v>
244</v>
      </c>
      <c r="BZ19" s="646"/>
      <c r="CA19" s="646"/>
      <c r="CB19" s="646"/>
      <c r="CC19" s="646"/>
      <c r="CD19" s="646"/>
      <c r="CE19" s="646"/>
      <c r="CF19" s="646"/>
      <c r="CG19" s="646"/>
      <c r="CH19" s="646"/>
      <c r="CI19" s="646"/>
      <c r="CJ19" s="646"/>
      <c r="CK19" s="646"/>
      <c r="CL19" s="647"/>
      <c r="CM19" s="648">
        <v>
571664969</v>
      </c>
      <c r="CN19" s="649"/>
      <c r="CO19" s="649"/>
      <c r="CP19" s="649"/>
      <c r="CQ19" s="649"/>
      <c r="CR19" s="649"/>
      <c r="CS19" s="649"/>
      <c r="CT19" s="650"/>
      <c r="CU19" s="651">
        <v>
7.7</v>
      </c>
      <c r="CV19" s="651"/>
      <c r="CW19" s="651"/>
      <c r="CX19" s="651"/>
      <c r="CY19" s="657">
        <v>
542273764</v>
      </c>
      <c r="CZ19" s="649"/>
      <c r="DA19" s="649"/>
      <c r="DB19" s="649"/>
      <c r="DC19" s="649"/>
      <c r="DD19" s="649"/>
      <c r="DE19" s="649"/>
      <c r="DF19" s="649"/>
      <c r="DG19" s="649"/>
      <c r="DH19" s="649"/>
      <c r="DI19" s="649"/>
      <c r="DJ19" s="649"/>
      <c r="DK19" s="650"/>
      <c r="DL19" s="657">
        <v>
463893005</v>
      </c>
      <c r="DM19" s="649"/>
      <c r="DN19" s="649"/>
      <c r="DO19" s="649"/>
      <c r="DP19" s="649"/>
      <c r="DQ19" s="649"/>
      <c r="DR19" s="649"/>
      <c r="DS19" s="649"/>
      <c r="DT19" s="649"/>
      <c r="DU19" s="649"/>
      <c r="DV19" s="649"/>
      <c r="DW19" s="649"/>
      <c r="DX19" s="658"/>
    </row>
    <row r="20" spans="2:128" ht="11.25" customHeight="1">
      <c r="B20" s="645" t="s">
        <v>
245</v>
      </c>
      <c r="C20" s="646"/>
      <c r="D20" s="646"/>
      <c r="E20" s="646"/>
      <c r="F20" s="646"/>
      <c r="G20" s="646"/>
      <c r="H20" s="646"/>
      <c r="I20" s="646"/>
      <c r="J20" s="646"/>
      <c r="K20" s="646"/>
      <c r="L20" s="646"/>
      <c r="M20" s="646"/>
      <c r="N20" s="646"/>
      <c r="O20" s="646"/>
      <c r="P20" s="646"/>
      <c r="Q20" s="647"/>
      <c r="R20" s="648">
        <v>
2645143</v>
      </c>
      <c r="S20" s="649"/>
      <c r="T20" s="649"/>
      <c r="U20" s="649"/>
      <c r="V20" s="649"/>
      <c r="W20" s="649"/>
      <c r="X20" s="649"/>
      <c r="Y20" s="650"/>
      <c r="Z20" s="653">
        <v>
0</v>
      </c>
      <c r="AA20" s="654"/>
      <c r="AB20" s="654"/>
      <c r="AC20" s="659"/>
      <c r="AD20" s="657">
        <v>
2645143</v>
      </c>
      <c r="AE20" s="649"/>
      <c r="AF20" s="649"/>
      <c r="AG20" s="649"/>
      <c r="AH20" s="649"/>
      <c r="AI20" s="649"/>
      <c r="AJ20" s="649"/>
      <c r="AK20" s="650"/>
      <c r="AL20" s="653">
        <v>
0.1</v>
      </c>
      <c r="AM20" s="654"/>
      <c r="AN20" s="654"/>
      <c r="AO20" s="655"/>
      <c r="AP20" s="660" t="s">
        <v>
246</v>
      </c>
      <c r="AQ20" s="661"/>
      <c r="AR20" s="661"/>
      <c r="AS20" s="661"/>
      <c r="AT20" s="661"/>
      <c r="AU20" s="661"/>
      <c r="AV20" s="661"/>
      <c r="AW20" s="661"/>
      <c r="AX20" s="661"/>
      <c r="AY20" s="661"/>
      <c r="AZ20" s="661"/>
      <c r="BA20" s="661"/>
      <c r="BB20" s="661"/>
      <c r="BC20" s="662"/>
      <c r="BD20" s="648">
        <v>
16217082</v>
      </c>
      <c r="BE20" s="649"/>
      <c r="BF20" s="649"/>
      <c r="BG20" s="649"/>
      <c r="BH20" s="649"/>
      <c r="BI20" s="649"/>
      <c r="BJ20" s="649"/>
      <c r="BK20" s="650"/>
      <c r="BL20" s="651">
        <v>
0.5</v>
      </c>
      <c r="BM20" s="651"/>
      <c r="BN20" s="651"/>
      <c r="BO20" s="651"/>
      <c r="BP20" s="652" t="s">
        <v>
111</v>
      </c>
      <c r="BQ20" s="652"/>
      <c r="BR20" s="652"/>
      <c r="BS20" s="652"/>
      <c r="BT20" s="652"/>
      <c r="BU20" s="652"/>
      <c r="BV20" s="652"/>
      <c r="BW20" s="656"/>
      <c r="BY20" s="660" t="s">
        <v>
247</v>
      </c>
      <c r="BZ20" s="661"/>
      <c r="CA20" s="661"/>
      <c r="CB20" s="661"/>
      <c r="CC20" s="661"/>
      <c r="CD20" s="661"/>
      <c r="CE20" s="661"/>
      <c r="CF20" s="661"/>
      <c r="CG20" s="661"/>
      <c r="CH20" s="661"/>
      <c r="CI20" s="661"/>
      <c r="CJ20" s="661"/>
      <c r="CK20" s="661"/>
      <c r="CL20" s="662"/>
      <c r="CM20" s="648" t="s">
        <v>
111</v>
      </c>
      <c r="CN20" s="649"/>
      <c r="CO20" s="649"/>
      <c r="CP20" s="649"/>
      <c r="CQ20" s="649"/>
      <c r="CR20" s="649"/>
      <c r="CS20" s="649"/>
      <c r="CT20" s="650"/>
      <c r="CU20" s="651" t="s">
        <v>
111</v>
      </c>
      <c r="CV20" s="651"/>
      <c r="CW20" s="651"/>
      <c r="CX20" s="651"/>
      <c r="CY20" s="657" t="s">
        <v>
111</v>
      </c>
      <c r="CZ20" s="649"/>
      <c r="DA20" s="649"/>
      <c r="DB20" s="649"/>
      <c r="DC20" s="649"/>
      <c r="DD20" s="649"/>
      <c r="DE20" s="649"/>
      <c r="DF20" s="649"/>
      <c r="DG20" s="649"/>
      <c r="DH20" s="649"/>
      <c r="DI20" s="649"/>
      <c r="DJ20" s="649"/>
      <c r="DK20" s="650"/>
      <c r="DL20" s="657" t="s">
        <v>
111</v>
      </c>
      <c r="DM20" s="649"/>
      <c r="DN20" s="649"/>
      <c r="DO20" s="649"/>
      <c r="DP20" s="649"/>
      <c r="DQ20" s="649"/>
      <c r="DR20" s="649"/>
      <c r="DS20" s="649"/>
      <c r="DT20" s="649"/>
      <c r="DU20" s="649"/>
      <c r="DV20" s="649"/>
      <c r="DW20" s="649"/>
      <c r="DX20" s="658"/>
    </row>
    <row r="21" spans="2:128" ht="11.25" customHeight="1">
      <c r="B21" s="645" t="s">
        <v>
248</v>
      </c>
      <c r="C21" s="646"/>
      <c r="D21" s="646"/>
      <c r="E21" s="646"/>
      <c r="F21" s="646"/>
      <c r="G21" s="646"/>
      <c r="H21" s="646"/>
      <c r="I21" s="646"/>
      <c r="J21" s="646"/>
      <c r="K21" s="646"/>
      <c r="L21" s="646"/>
      <c r="M21" s="646"/>
      <c r="N21" s="646"/>
      <c r="O21" s="646"/>
      <c r="P21" s="646"/>
      <c r="Q21" s="647"/>
      <c r="R21" s="648">
        <v>
54452698</v>
      </c>
      <c r="S21" s="649"/>
      <c r="T21" s="649"/>
      <c r="U21" s="649"/>
      <c r="V21" s="649"/>
      <c r="W21" s="649"/>
      <c r="X21" s="649"/>
      <c r="Y21" s="650"/>
      <c r="Z21" s="653">
        <v>
0.7</v>
      </c>
      <c r="AA21" s="654"/>
      <c r="AB21" s="654"/>
      <c r="AC21" s="659"/>
      <c r="AD21" s="657" t="s">
        <v>
111</v>
      </c>
      <c r="AE21" s="649"/>
      <c r="AF21" s="649"/>
      <c r="AG21" s="649"/>
      <c r="AH21" s="649"/>
      <c r="AI21" s="649"/>
      <c r="AJ21" s="649"/>
      <c r="AK21" s="650"/>
      <c r="AL21" s="653" t="s">
        <v>
111</v>
      </c>
      <c r="AM21" s="654"/>
      <c r="AN21" s="654"/>
      <c r="AO21" s="655"/>
      <c r="AP21" s="660" t="s">
        <v>
249</v>
      </c>
      <c r="AQ21" s="661"/>
      <c r="AR21" s="661"/>
      <c r="AS21" s="661"/>
      <c r="AT21" s="661"/>
      <c r="AU21" s="661"/>
      <c r="AV21" s="661"/>
      <c r="AW21" s="661"/>
      <c r="AX21" s="661"/>
      <c r="AY21" s="661"/>
      <c r="AZ21" s="661"/>
      <c r="BA21" s="661"/>
      <c r="BB21" s="661"/>
      <c r="BC21" s="662"/>
      <c r="BD21" s="648">
        <v>
632476</v>
      </c>
      <c r="BE21" s="649"/>
      <c r="BF21" s="649"/>
      <c r="BG21" s="649"/>
      <c r="BH21" s="649"/>
      <c r="BI21" s="649"/>
      <c r="BJ21" s="649"/>
      <c r="BK21" s="650"/>
      <c r="BL21" s="651">
        <v>
0</v>
      </c>
      <c r="BM21" s="651"/>
      <c r="BN21" s="651"/>
      <c r="BO21" s="651"/>
      <c r="BP21" s="652" t="s">
        <v>
208</v>
      </c>
      <c r="BQ21" s="652"/>
      <c r="BR21" s="652"/>
      <c r="BS21" s="652"/>
      <c r="BT21" s="652"/>
      <c r="BU21" s="652"/>
      <c r="BV21" s="652"/>
      <c r="BW21" s="656"/>
      <c r="BY21" s="660" t="s">
        <v>
250</v>
      </c>
      <c r="BZ21" s="661"/>
      <c r="CA21" s="661"/>
      <c r="CB21" s="661"/>
      <c r="CC21" s="661"/>
      <c r="CD21" s="661"/>
      <c r="CE21" s="661"/>
      <c r="CF21" s="661"/>
      <c r="CG21" s="661"/>
      <c r="CH21" s="661"/>
      <c r="CI21" s="661"/>
      <c r="CJ21" s="661"/>
      <c r="CK21" s="661"/>
      <c r="CL21" s="662"/>
      <c r="CM21" s="648">
        <v>
5661621</v>
      </c>
      <c r="CN21" s="649"/>
      <c r="CO21" s="649"/>
      <c r="CP21" s="649"/>
      <c r="CQ21" s="649"/>
      <c r="CR21" s="649"/>
      <c r="CS21" s="649"/>
      <c r="CT21" s="650"/>
      <c r="CU21" s="651">
        <v>
0.1</v>
      </c>
      <c r="CV21" s="651"/>
      <c r="CW21" s="651"/>
      <c r="CX21" s="651"/>
      <c r="CY21" s="657" t="s">
        <v>
111</v>
      </c>
      <c r="CZ21" s="649"/>
      <c r="DA21" s="649"/>
      <c r="DB21" s="649"/>
      <c r="DC21" s="649"/>
      <c r="DD21" s="649"/>
      <c r="DE21" s="649"/>
      <c r="DF21" s="649"/>
      <c r="DG21" s="649"/>
      <c r="DH21" s="649"/>
      <c r="DI21" s="649"/>
      <c r="DJ21" s="649"/>
      <c r="DK21" s="650"/>
      <c r="DL21" s="657">
        <v>
5661621</v>
      </c>
      <c r="DM21" s="649"/>
      <c r="DN21" s="649"/>
      <c r="DO21" s="649"/>
      <c r="DP21" s="649"/>
      <c r="DQ21" s="649"/>
      <c r="DR21" s="649"/>
      <c r="DS21" s="649"/>
      <c r="DT21" s="649"/>
      <c r="DU21" s="649"/>
      <c r="DV21" s="649"/>
      <c r="DW21" s="649"/>
      <c r="DX21" s="658"/>
    </row>
    <row r="22" spans="2:128" ht="11.25" customHeight="1">
      <c r="B22" s="645" t="s">
        <v>
251</v>
      </c>
      <c r="C22" s="646"/>
      <c r="D22" s="646"/>
      <c r="E22" s="646"/>
      <c r="F22" s="646"/>
      <c r="G22" s="646"/>
      <c r="H22" s="646"/>
      <c r="I22" s="646"/>
      <c r="J22" s="646"/>
      <c r="K22" s="646"/>
      <c r="L22" s="646"/>
      <c r="M22" s="646"/>
      <c r="N22" s="646"/>
      <c r="O22" s="646"/>
      <c r="P22" s="646"/>
      <c r="Q22" s="647"/>
      <c r="R22" s="648">
        <v>
128471157</v>
      </c>
      <c r="S22" s="649"/>
      <c r="T22" s="649"/>
      <c r="U22" s="649"/>
      <c r="V22" s="649"/>
      <c r="W22" s="649"/>
      <c r="X22" s="649"/>
      <c r="Y22" s="650"/>
      <c r="Z22" s="653">
        <v>
1.6</v>
      </c>
      <c r="AA22" s="654"/>
      <c r="AB22" s="654"/>
      <c r="AC22" s="659"/>
      <c r="AD22" s="657">
        <v>
19069759</v>
      </c>
      <c r="AE22" s="649"/>
      <c r="AF22" s="649"/>
      <c r="AG22" s="649"/>
      <c r="AH22" s="649"/>
      <c r="AI22" s="649"/>
      <c r="AJ22" s="649"/>
      <c r="AK22" s="650"/>
      <c r="AL22" s="653">
        <v>
0.4</v>
      </c>
      <c r="AM22" s="654"/>
      <c r="AN22" s="654"/>
      <c r="AO22" s="655"/>
      <c r="AP22" s="660" t="s">
        <v>
252</v>
      </c>
      <c r="AQ22" s="661"/>
      <c r="AR22" s="661"/>
      <c r="AS22" s="661"/>
      <c r="AT22" s="661"/>
      <c r="AU22" s="661"/>
      <c r="AV22" s="661"/>
      <c r="AW22" s="661"/>
      <c r="AX22" s="661"/>
      <c r="AY22" s="661"/>
      <c r="AZ22" s="661"/>
      <c r="BA22" s="661"/>
      <c r="BB22" s="661"/>
      <c r="BC22" s="662"/>
      <c r="BD22" s="648">
        <v>
18131311</v>
      </c>
      <c r="BE22" s="649"/>
      <c r="BF22" s="649"/>
      <c r="BG22" s="649"/>
      <c r="BH22" s="649"/>
      <c r="BI22" s="649"/>
      <c r="BJ22" s="649"/>
      <c r="BK22" s="650"/>
      <c r="BL22" s="651">
        <v>
0.6</v>
      </c>
      <c r="BM22" s="651"/>
      <c r="BN22" s="651"/>
      <c r="BO22" s="651"/>
      <c r="BP22" s="652" t="s">
        <v>
222</v>
      </c>
      <c r="BQ22" s="652"/>
      <c r="BR22" s="652"/>
      <c r="BS22" s="652"/>
      <c r="BT22" s="652"/>
      <c r="BU22" s="652"/>
      <c r="BV22" s="652"/>
      <c r="BW22" s="656"/>
      <c r="BY22" s="660" t="s">
        <v>
253</v>
      </c>
      <c r="BZ22" s="661"/>
      <c r="CA22" s="661"/>
      <c r="CB22" s="661"/>
      <c r="CC22" s="661"/>
      <c r="CD22" s="661"/>
      <c r="CE22" s="661"/>
      <c r="CF22" s="661"/>
      <c r="CG22" s="661"/>
      <c r="CH22" s="661"/>
      <c r="CI22" s="661"/>
      <c r="CJ22" s="661"/>
      <c r="CK22" s="661"/>
      <c r="CL22" s="662"/>
      <c r="CM22" s="648">
        <v>
18872322</v>
      </c>
      <c r="CN22" s="649"/>
      <c r="CO22" s="649"/>
      <c r="CP22" s="649"/>
      <c r="CQ22" s="649"/>
      <c r="CR22" s="649"/>
      <c r="CS22" s="649"/>
      <c r="CT22" s="650"/>
      <c r="CU22" s="651">
        <v>
0.3</v>
      </c>
      <c r="CV22" s="651"/>
      <c r="CW22" s="651"/>
      <c r="CX22" s="651"/>
      <c r="CY22" s="657" t="s">
        <v>
111</v>
      </c>
      <c r="CZ22" s="649"/>
      <c r="DA22" s="649"/>
      <c r="DB22" s="649"/>
      <c r="DC22" s="649"/>
      <c r="DD22" s="649"/>
      <c r="DE22" s="649"/>
      <c r="DF22" s="649"/>
      <c r="DG22" s="649"/>
      <c r="DH22" s="649"/>
      <c r="DI22" s="649"/>
      <c r="DJ22" s="649"/>
      <c r="DK22" s="650"/>
      <c r="DL22" s="657">
        <v>
18872322</v>
      </c>
      <c r="DM22" s="649"/>
      <c r="DN22" s="649"/>
      <c r="DO22" s="649"/>
      <c r="DP22" s="649"/>
      <c r="DQ22" s="649"/>
      <c r="DR22" s="649"/>
      <c r="DS22" s="649"/>
      <c r="DT22" s="649"/>
      <c r="DU22" s="649"/>
      <c r="DV22" s="649"/>
      <c r="DW22" s="649"/>
      <c r="DX22" s="658"/>
    </row>
    <row r="23" spans="2:128" ht="11.25" customHeight="1">
      <c r="B23" s="645" t="s">
        <v>
254</v>
      </c>
      <c r="C23" s="646"/>
      <c r="D23" s="646"/>
      <c r="E23" s="646"/>
      <c r="F23" s="646"/>
      <c r="G23" s="646"/>
      <c r="H23" s="646"/>
      <c r="I23" s="646"/>
      <c r="J23" s="646"/>
      <c r="K23" s="646"/>
      <c r="L23" s="646"/>
      <c r="M23" s="646"/>
      <c r="N23" s="646"/>
      <c r="O23" s="646"/>
      <c r="P23" s="646"/>
      <c r="Q23" s="647"/>
      <c r="R23" s="648">
        <v>
22679902</v>
      </c>
      <c r="S23" s="649"/>
      <c r="T23" s="649"/>
      <c r="U23" s="649"/>
      <c r="V23" s="649"/>
      <c r="W23" s="649"/>
      <c r="X23" s="649"/>
      <c r="Y23" s="650"/>
      <c r="Z23" s="653">
        <v>
0.3</v>
      </c>
      <c r="AA23" s="654"/>
      <c r="AB23" s="654"/>
      <c r="AC23" s="659"/>
      <c r="AD23" s="657">
        <v>
1</v>
      </c>
      <c r="AE23" s="649"/>
      <c r="AF23" s="649"/>
      <c r="AG23" s="649"/>
      <c r="AH23" s="649"/>
      <c r="AI23" s="649"/>
      <c r="AJ23" s="649"/>
      <c r="AK23" s="650"/>
      <c r="AL23" s="653">
        <v>
0</v>
      </c>
      <c r="AM23" s="654"/>
      <c r="AN23" s="654"/>
      <c r="AO23" s="655"/>
      <c r="AP23" s="660" t="s">
        <v>
255</v>
      </c>
      <c r="AQ23" s="661"/>
      <c r="AR23" s="661"/>
      <c r="AS23" s="661"/>
      <c r="AT23" s="661"/>
      <c r="AU23" s="661"/>
      <c r="AV23" s="661"/>
      <c r="AW23" s="661"/>
      <c r="AX23" s="661"/>
      <c r="AY23" s="661"/>
      <c r="AZ23" s="661"/>
      <c r="BA23" s="661"/>
      <c r="BB23" s="661"/>
      <c r="BC23" s="662"/>
      <c r="BD23" s="648">
        <v>
40112606</v>
      </c>
      <c r="BE23" s="649"/>
      <c r="BF23" s="649"/>
      <c r="BG23" s="649"/>
      <c r="BH23" s="649"/>
      <c r="BI23" s="649"/>
      <c r="BJ23" s="649"/>
      <c r="BK23" s="650"/>
      <c r="BL23" s="651">
        <v>
1.3</v>
      </c>
      <c r="BM23" s="651"/>
      <c r="BN23" s="651"/>
      <c r="BO23" s="651"/>
      <c r="BP23" s="652" t="s">
        <v>
208</v>
      </c>
      <c r="BQ23" s="652"/>
      <c r="BR23" s="652"/>
      <c r="BS23" s="652"/>
      <c r="BT23" s="652"/>
      <c r="BU23" s="652"/>
      <c r="BV23" s="652"/>
      <c r="BW23" s="656"/>
      <c r="BY23" s="660" t="s">
        <v>
256</v>
      </c>
      <c r="BZ23" s="661"/>
      <c r="CA23" s="661"/>
      <c r="CB23" s="661"/>
      <c r="CC23" s="661"/>
      <c r="CD23" s="661"/>
      <c r="CE23" s="661"/>
      <c r="CF23" s="661"/>
      <c r="CG23" s="661"/>
      <c r="CH23" s="661"/>
      <c r="CI23" s="661"/>
      <c r="CJ23" s="661"/>
      <c r="CK23" s="661"/>
      <c r="CL23" s="662"/>
      <c r="CM23" s="648">
        <v>
15418786</v>
      </c>
      <c r="CN23" s="649"/>
      <c r="CO23" s="649"/>
      <c r="CP23" s="649"/>
      <c r="CQ23" s="649"/>
      <c r="CR23" s="649"/>
      <c r="CS23" s="649"/>
      <c r="CT23" s="650"/>
      <c r="CU23" s="651">
        <v>
0.2</v>
      </c>
      <c r="CV23" s="651"/>
      <c r="CW23" s="651"/>
      <c r="CX23" s="651"/>
      <c r="CY23" s="657" t="s">
        <v>
112</v>
      </c>
      <c r="CZ23" s="649"/>
      <c r="DA23" s="649"/>
      <c r="DB23" s="649"/>
      <c r="DC23" s="649"/>
      <c r="DD23" s="649"/>
      <c r="DE23" s="649"/>
      <c r="DF23" s="649"/>
      <c r="DG23" s="649"/>
      <c r="DH23" s="649"/>
      <c r="DI23" s="649"/>
      <c r="DJ23" s="649"/>
      <c r="DK23" s="650"/>
      <c r="DL23" s="657">
        <v>
15418786</v>
      </c>
      <c r="DM23" s="649"/>
      <c r="DN23" s="649"/>
      <c r="DO23" s="649"/>
      <c r="DP23" s="649"/>
      <c r="DQ23" s="649"/>
      <c r="DR23" s="649"/>
      <c r="DS23" s="649"/>
      <c r="DT23" s="649"/>
      <c r="DU23" s="649"/>
      <c r="DV23" s="649"/>
      <c r="DW23" s="649"/>
      <c r="DX23" s="658"/>
    </row>
    <row r="24" spans="2:128" ht="11.25" customHeight="1">
      <c r="B24" s="645" t="s">
        <v>
257</v>
      </c>
      <c r="C24" s="646"/>
      <c r="D24" s="646"/>
      <c r="E24" s="646"/>
      <c r="F24" s="646"/>
      <c r="G24" s="646"/>
      <c r="H24" s="646"/>
      <c r="I24" s="646"/>
      <c r="J24" s="646"/>
      <c r="K24" s="646"/>
      <c r="L24" s="646"/>
      <c r="M24" s="646"/>
      <c r="N24" s="646"/>
      <c r="O24" s="646"/>
      <c r="P24" s="646"/>
      <c r="Q24" s="647"/>
      <c r="R24" s="648">
        <v>
337517534</v>
      </c>
      <c r="S24" s="649"/>
      <c r="T24" s="649"/>
      <c r="U24" s="649"/>
      <c r="V24" s="649"/>
      <c r="W24" s="649"/>
      <c r="X24" s="649"/>
      <c r="Y24" s="650"/>
      <c r="Z24" s="653">
        <v>
4.3</v>
      </c>
      <c r="AA24" s="654"/>
      <c r="AB24" s="654"/>
      <c r="AC24" s="659"/>
      <c r="AD24" s="657" t="s">
        <v>
112</v>
      </c>
      <c r="AE24" s="649"/>
      <c r="AF24" s="649"/>
      <c r="AG24" s="649"/>
      <c r="AH24" s="649"/>
      <c r="AI24" s="649"/>
      <c r="AJ24" s="649"/>
      <c r="AK24" s="650"/>
      <c r="AL24" s="653" t="s">
        <v>
208</v>
      </c>
      <c r="AM24" s="654"/>
      <c r="AN24" s="654"/>
      <c r="AO24" s="655"/>
      <c r="AP24" s="660" t="s">
        <v>
258</v>
      </c>
      <c r="AQ24" s="661"/>
      <c r="AR24" s="661"/>
      <c r="AS24" s="661"/>
      <c r="AT24" s="661"/>
      <c r="AU24" s="661"/>
      <c r="AV24" s="661"/>
      <c r="AW24" s="661"/>
      <c r="AX24" s="661"/>
      <c r="AY24" s="661"/>
      <c r="AZ24" s="661"/>
      <c r="BA24" s="661"/>
      <c r="BB24" s="661"/>
      <c r="BC24" s="662"/>
      <c r="BD24" s="648">
        <v>
104907817</v>
      </c>
      <c r="BE24" s="649"/>
      <c r="BF24" s="649"/>
      <c r="BG24" s="649"/>
      <c r="BH24" s="649"/>
      <c r="BI24" s="649"/>
      <c r="BJ24" s="649"/>
      <c r="BK24" s="650"/>
      <c r="BL24" s="651">
        <v>
3.3</v>
      </c>
      <c r="BM24" s="651"/>
      <c r="BN24" s="651"/>
      <c r="BO24" s="651"/>
      <c r="BP24" s="652" t="s">
        <v>
112</v>
      </c>
      <c r="BQ24" s="652"/>
      <c r="BR24" s="652"/>
      <c r="BS24" s="652"/>
      <c r="BT24" s="652"/>
      <c r="BU24" s="652"/>
      <c r="BV24" s="652"/>
      <c r="BW24" s="656"/>
      <c r="BY24" s="660" t="s">
        <v>
259</v>
      </c>
      <c r="BZ24" s="661"/>
      <c r="CA24" s="661"/>
      <c r="CB24" s="661"/>
      <c r="CC24" s="661"/>
      <c r="CD24" s="661"/>
      <c r="CE24" s="661"/>
      <c r="CF24" s="661"/>
      <c r="CG24" s="661"/>
      <c r="CH24" s="661"/>
      <c r="CI24" s="661"/>
      <c r="CJ24" s="661"/>
      <c r="CK24" s="661"/>
      <c r="CL24" s="662"/>
      <c r="CM24" s="648" t="s">
        <v>
111</v>
      </c>
      <c r="CN24" s="649"/>
      <c r="CO24" s="649"/>
      <c r="CP24" s="649"/>
      <c r="CQ24" s="649"/>
      <c r="CR24" s="649"/>
      <c r="CS24" s="649"/>
      <c r="CT24" s="650"/>
      <c r="CU24" s="651" t="s">
        <v>
112</v>
      </c>
      <c r="CV24" s="651"/>
      <c r="CW24" s="651"/>
      <c r="CX24" s="651"/>
      <c r="CY24" s="657" t="s">
        <v>
222</v>
      </c>
      <c r="CZ24" s="649"/>
      <c r="DA24" s="649"/>
      <c r="DB24" s="649"/>
      <c r="DC24" s="649"/>
      <c r="DD24" s="649"/>
      <c r="DE24" s="649"/>
      <c r="DF24" s="649"/>
      <c r="DG24" s="649"/>
      <c r="DH24" s="649"/>
      <c r="DI24" s="649"/>
      <c r="DJ24" s="649"/>
      <c r="DK24" s="650"/>
      <c r="DL24" s="657" t="s">
        <v>
112</v>
      </c>
      <c r="DM24" s="649"/>
      <c r="DN24" s="649"/>
      <c r="DO24" s="649"/>
      <c r="DP24" s="649"/>
      <c r="DQ24" s="649"/>
      <c r="DR24" s="649"/>
      <c r="DS24" s="649"/>
      <c r="DT24" s="649"/>
      <c r="DU24" s="649"/>
      <c r="DV24" s="649"/>
      <c r="DW24" s="649"/>
      <c r="DX24" s="658"/>
    </row>
    <row r="25" spans="2:128" ht="11.25" customHeight="1">
      <c r="B25" s="645" t="s">
        <v>
260</v>
      </c>
      <c r="C25" s="646"/>
      <c r="D25" s="646"/>
      <c r="E25" s="646"/>
      <c r="F25" s="646"/>
      <c r="G25" s="646"/>
      <c r="H25" s="646"/>
      <c r="I25" s="646"/>
      <c r="J25" s="646"/>
      <c r="K25" s="646"/>
      <c r="L25" s="646"/>
      <c r="M25" s="646"/>
      <c r="N25" s="646"/>
      <c r="O25" s="646"/>
      <c r="P25" s="646"/>
      <c r="Q25" s="647"/>
      <c r="R25" s="648">
        <v>
29642</v>
      </c>
      <c r="S25" s="649"/>
      <c r="T25" s="649"/>
      <c r="U25" s="649"/>
      <c r="V25" s="649"/>
      <c r="W25" s="649"/>
      <c r="X25" s="649"/>
      <c r="Y25" s="650"/>
      <c r="Z25" s="653">
        <v>
0</v>
      </c>
      <c r="AA25" s="654"/>
      <c r="AB25" s="654"/>
      <c r="AC25" s="659"/>
      <c r="AD25" s="657">
        <v>
29642</v>
      </c>
      <c r="AE25" s="649"/>
      <c r="AF25" s="649"/>
      <c r="AG25" s="649"/>
      <c r="AH25" s="649"/>
      <c r="AI25" s="649"/>
      <c r="AJ25" s="649"/>
      <c r="AK25" s="650"/>
      <c r="AL25" s="653">
        <v>
0</v>
      </c>
      <c r="AM25" s="654"/>
      <c r="AN25" s="654"/>
      <c r="AO25" s="655"/>
      <c r="AP25" s="660" t="s">
        <v>
261</v>
      </c>
      <c r="AQ25" s="661"/>
      <c r="AR25" s="661"/>
      <c r="AS25" s="661"/>
      <c r="AT25" s="661"/>
      <c r="AU25" s="661"/>
      <c r="AV25" s="661"/>
      <c r="AW25" s="661"/>
      <c r="AX25" s="661"/>
      <c r="AY25" s="661"/>
      <c r="AZ25" s="661"/>
      <c r="BA25" s="661"/>
      <c r="BB25" s="661"/>
      <c r="BC25" s="662"/>
      <c r="BD25" s="648">
        <v>
2119</v>
      </c>
      <c r="BE25" s="649"/>
      <c r="BF25" s="649"/>
      <c r="BG25" s="649"/>
      <c r="BH25" s="649"/>
      <c r="BI25" s="649"/>
      <c r="BJ25" s="649"/>
      <c r="BK25" s="650"/>
      <c r="BL25" s="651">
        <v>
0</v>
      </c>
      <c r="BM25" s="651"/>
      <c r="BN25" s="651"/>
      <c r="BO25" s="651"/>
      <c r="BP25" s="652" t="s">
        <v>
208</v>
      </c>
      <c r="BQ25" s="652"/>
      <c r="BR25" s="652"/>
      <c r="BS25" s="652"/>
      <c r="BT25" s="652"/>
      <c r="BU25" s="652"/>
      <c r="BV25" s="652"/>
      <c r="BW25" s="656"/>
      <c r="BY25" s="660" t="s">
        <v>
262</v>
      </c>
      <c r="BZ25" s="661"/>
      <c r="CA25" s="661"/>
      <c r="CB25" s="661"/>
      <c r="CC25" s="661"/>
      <c r="CD25" s="661"/>
      <c r="CE25" s="661"/>
      <c r="CF25" s="661"/>
      <c r="CG25" s="661"/>
      <c r="CH25" s="661"/>
      <c r="CI25" s="661"/>
      <c r="CJ25" s="661"/>
      <c r="CK25" s="661"/>
      <c r="CL25" s="662"/>
      <c r="CM25" s="648" t="s">
        <v>
208</v>
      </c>
      <c r="CN25" s="649"/>
      <c r="CO25" s="649"/>
      <c r="CP25" s="649"/>
      <c r="CQ25" s="649"/>
      <c r="CR25" s="649"/>
      <c r="CS25" s="649"/>
      <c r="CT25" s="650"/>
      <c r="CU25" s="651" t="s">
        <v>
112</v>
      </c>
      <c r="CV25" s="651"/>
      <c r="CW25" s="651"/>
      <c r="CX25" s="651"/>
      <c r="CY25" s="657" t="s">
        <v>
222</v>
      </c>
      <c r="CZ25" s="649"/>
      <c r="DA25" s="649"/>
      <c r="DB25" s="649"/>
      <c r="DC25" s="649"/>
      <c r="DD25" s="649"/>
      <c r="DE25" s="649"/>
      <c r="DF25" s="649"/>
      <c r="DG25" s="649"/>
      <c r="DH25" s="649"/>
      <c r="DI25" s="649"/>
      <c r="DJ25" s="649"/>
      <c r="DK25" s="650"/>
      <c r="DL25" s="657" t="s">
        <v>
111</v>
      </c>
      <c r="DM25" s="649"/>
      <c r="DN25" s="649"/>
      <c r="DO25" s="649"/>
      <c r="DP25" s="649"/>
      <c r="DQ25" s="649"/>
      <c r="DR25" s="649"/>
      <c r="DS25" s="649"/>
      <c r="DT25" s="649"/>
      <c r="DU25" s="649"/>
      <c r="DV25" s="649"/>
      <c r="DW25" s="649"/>
      <c r="DX25" s="658"/>
    </row>
    <row r="26" spans="2:128" ht="11.25" customHeight="1">
      <c r="B26" s="645" t="s">
        <v>
263</v>
      </c>
      <c r="C26" s="646"/>
      <c r="D26" s="646"/>
      <c r="E26" s="646"/>
      <c r="F26" s="646"/>
      <c r="G26" s="646"/>
      <c r="H26" s="646"/>
      <c r="I26" s="646"/>
      <c r="J26" s="646"/>
      <c r="K26" s="646"/>
      <c r="L26" s="646"/>
      <c r="M26" s="646"/>
      <c r="N26" s="646"/>
      <c r="O26" s="646"/>
      <c r="P26" s="646"/>
      <c r="Q26" s="647"/>
      <c r="R26" s="648">
        <v>
45780778</v>
      </c>
      <c r="S26" s="649"/>
      <c r="T26" s="649"/>
      <c r="U26" s="649"/>
      <c r="V26" s="649"/>
      <c r="W26" s="649"/>
      <c r="X26" s="649"/>
      <c r="Y26" s="650"/>
      <c r="Z26" s="653">
        <v>
0.6</v>
      </c>
      <c r="AA26" s="654"/>
      <c r="AB26" s="654"/>
      <c r="AC26" s="659"/>
      <c r="AD26" s="657">
        <v>
8874832</v>
      </c>
      <c r="AE26" s="649"/>
      <c r="AF26" s="649"/>
      <c r="AG26" s="649"/>
      <c r="AH26" s="649"/>
      <c r="AI26" s="649"/>
      <c r="AJ26" s="649"/>
      <c r="AK26" s="650"/>
      <c r="AL26" s="653">
        <v>
0.2</v>
      </c>
      <c r="AM26" s="654"/>
      <c r="AN26" s="654"/>
      <c r="AO26" s="655"/>
      <c r="AP26" s="660" t="s">
        <v>
264</v>
      </c>
      <c r="AQ26" s="661"/>
      <c r="AR26" s="661"/>
      <c r="AS26" s="661"/>
      <c r="AT26" s="661"/>
      <c r="AU26" s="661"/>
      <c r="AV26" s="661"/>
      <c r="AW26" s="661"/>
      <c r="AX26" s="661"/>
      <c r="AY26" s="661"/>
      <c r="AZ26" s="661"/>
      <c r="BA26" s="661"/>
      <c r="BB26" s="661"/>
      <c r="BC26" s="662"/>
      <c r="BD26" s="648" t="s">
        <v>
111</v>
      </c>
      <c r="BE26" s="649"/>
      <c r="BF26" s="649"/>
      <c r="BG26" s="649"/>
      <c r="BH26" s="649"/>
      <c r="BI26" s="649"/>
      <c r="BJ26" s="649"/>
      <c r="BK26" s="650"/>
      <c r="BL26" s="651" t="s">
        <v>
111</v>
      </c>
      <c r="BM26" s="651"/>
      <c r="BN26" s="651"/>
      <c r="BO26" s="651"/>
      <c r="BP26" s="652" t="s">
        <v>
208</v>
      </c>
      <c r="BQ26" s="652"/>
      <c r="BR26" s="652"/>
      <c r="BS26" s="652"/>
      <c r="BT26" s="652"/>
      <c r="BU26" s="652"/>
      <c r="BV26" s="652"/>
      <c r="BW26" s="656"/>
      <c r="BY26" s="660" t="s">
        <v>
265</v>
      </c>
      <c r="BZ26" s="661"/>
      <c r="CA26" s="661"/>
      <c r="CB26" s="661"/>
      <c r="CC26" s="661"/>
      <c r="CD26" s="661"/>
      <c r="CE26" s="661"/>
      <c r="CF26" s="661"/>
      <c r="CG26" s="661"/>
      <c r="CH26" s="661"/>
      <c r="CI26" s="661"/>
      <c r="CJ26" s="661"/>
      <c r="CK26" s="661"/>
      <c r="CL26" s="662"/>
      <c r="CM26" s="648">
        <v>
276135573</v>
      </c>
      <c r="CN26" s="649"/>
      <c r="CO26" s="649"/>
      <c r="CP26" s="649"/>
      <c r="CQ26" s="649"/>
      <c r="CR26" s="649"/>
      <c r="CS26" s="649"/>
      <c r="CT26" s="650"/>
      <c r="CU26" s="651">
        <v>
3.7</v>
      </c>
      <c r="CV26" s="651"/>
      <c r="CW26" s="651"/>
      <c r="CX26" s="651"/>
      <c r="CY26" s="657" t="s">
        <v>
111</v>
      </c>
      <c r="CZ26" s="649"/>
      <c r="DA26" s="649"/>
      <c r="DB26" s="649"/>
      <c r="DC26" s="649"/>
      <c r="DD26" s="649"/>
      <c r="DE26" s="649"/>
      <c r="DF26" s="649"/>
      <c r="DG26" s="649"/>
      <c r="DH26" s="649"/>
      <c r="DI26" s="649"/>
      <c r="DJ26" s="649"/>
      <c r="DK26" s="650"/>
      <c r="DL26" s="657">
        <v>
276135573</v>
      </c>
      <c r="DM26" s="649"/>
      <c r="DN26" s="649"/>
      <c r="DO26" s="649"/>
      <c r="DP26" s="649"/>
      <c r="DQ26" s="649"/>
      <c r="DR26" s="649"/>
      <c r="DS26" s="649"/>
      <c r="DT26" s="649"/>
      <c r="DU26" s="649"/>
      <c r="DV26" s="649"/>
      <c r="DW26" s="649"/>
      <c r="DX26" s="658"/>
    </row>
    <row r="27" spans="2:128" ht="11.25" customHeight="1">
      <c r="B27" s="645" t="s">
        <v>
266</v>
      </c>
      <c r="C27" s="646"/>
      <c r="D27" s="646"/>
      <c r="E27" s="646"/>
      <c r="F27" s="646"/>
      <c r="G27" s="646"/>
      <c r="H27" s="646"/>
      <c r="I27" s="646"/>
      <c r="J27" s="646"/>
      <c r="K27" s="646"/>
      <c r="L27" s="646"/>
      <c r="M27" s="646"/>
      <c r="N27" s="646"/>
      <c r="O27" s="646"/>
      <c r="P27" s="646"/>
      <c r="Q27" s="647"/>
      <c r="R27" s="648">
        <v>
34562</v>
      </c>
      <c r="S27" s="649"/>
      <c r="T27" s="649"/>
      <c r="U27" s="649"/>
      <c r="V27" s="649"/>
      <c r="W27" s="649"/>
      <c r="X27" s="649"/>
      <c r="Y27" s="650"/>
      <c r="Z27" s="653">
        <v>
0</v>
      </c>
      <c r="AA27" s="654"/>
      <c r="AB27" s="654"/>
      <c r="AC27" s="659"/>
      <c r="AD27" s="657" t="s">
        <v>
208</v>
      </c>
      <c r="AE27" s="649"/>
      <c r="AF27" s="649"/>
      <c r="AG27" s="649"/>
      <c r="AH27" s="649"/>
      <c r="AI27" s="649"/>
      <c r="AJ27" s="649"/>
      <c r="AK27" s="650"/>
      <c r="AL27" s="653" t="s">
        <v>
111</v>
      </c>
      <c r="AM27" s="654"/>
      <c r="AN27" s="654"/>
      <c r="AO27" s="655"/>
      <c r="AP27" s="660" t="s">
        <v>
267</v>
      </c>
      <c r="AQ27" s="661"/>
      <c r="AR27" s="661"/>
      <c r="AS27" s="661"/>
      <c r="AT27" s="661"/>
      <c r="AU27" s="661"/>
      <c r="AV27" s="661"/>
      <c r="AW27" s="661"/>
      <c r="AX27" s="661"/>
      <c r="AY27" s="661"/>
      <c r="AZ27" s="661"/>
      <c r="BA27" s="661"/>
      <c r="BB27" s="661"/>
      <c r="BC27" s="662"/>
      <c r="BD27" s="648" t="s">
        <v>
208</v>
      </c>
      <c r="BE27" s="649"/>
      <c r="BF27" s="649"/>
      <c r="BG27" s="649"/>
      <c r="BH27" s="649"/>
      <c r="BI27" s="649"/>
      <c r="BJ27" s="649"/>
      <c r="BK27" s="650"/>
      <c r="BL27" s="651" t="s">
        <v>
208</v>
      </c>
      <c r="BM27" s="651"/>
      <c r="BN27" s="651"/>
      <c r="BO27" s="651"/>
      <c r="BP27" s="652" t="s">
        <v>
111</v>
      </c>
      <c r="BQ27" s="652"/>
      <c r="BR27" s="652"/>
      <c r="BS27" s="652"/>
      <c r="BT27" s="652"/>
      <c r="BU27" s="652"/>
      <c r="BV27" s="652"/>
      <c r="BW27" s="656"/>
      <c r="BY27" s="660" t="s">
        <v>
268</v>
      </c>
      <c r="BZ27" s="661"/>
      <c r="CA27" s="661"/>
      <c r="CB27" s="661"/>
      <c r="CC27" s="661"/>
      <c r="CD27" s="661"/>
      <c r="CE27" s="661"/>
      <c r="CF27" s="661"/>
      <c r="CG27" s="661"/>
      <c r="CH27" s="661"/>
      <c r="CI27" s="661"/>
      <c r="CJ27" s="661"/>
      <c r="CK27" s="661"/>
      <c r="CL27" s="662"/>
      <c r="CM27" s="648">
        <v>
441704</v>
      </c>
      <c r="CN27" s="649"/>
      <c r="CO27" s="649"/>
      <c r="CP27" s="649"/>
      <c r="CQ27" s="649"/>
      <c r="CR27" s="649"/>
      <c r="CS27" s="649"/>
      <c r="CT27" s="650"/>
      <c r="CU27" s="651">
        <v>
0</v>
      </c>
      <c r="CV27" s="651"/>
      <c r="CW27" s="651"/>
      <c r="CX27" s="651"/>
      <c r="CY27" s="657" t="s">
        <v>
111</v>
      </c>
      <c r="CZ27" s="649"/>
      <c r="DA27" s="649"/>
      <c r="DB27" s="649"/>
      <c r="DC27" s="649"/>
      <c r="DD27" s="649"/>
      <c r="DE27" s="649"/>
      <c r="DF27" s="649"/>
      <c r="DG27" s="649"/>
      <c r="DH27" s="649"/>
      <c r="DI27" s="649"/>
      <c r="DJ27" s="649"/>
      <c r="DK27" s="650"/>
      <c r="DL27" s="657">
        <v>
441704</v>
      </c>
      <c r="DM27" s="649"/>
      <c r="DN27" s="649"/>
      <c r="DO27" s="649"/>
      <c r="DP27" s="649"/>
      <c r="DQ27" s="649"/>
      <c r="DR27" s="649"/>
      <c r="DS27" s="649"/>
      <c r="DT27" s="649"/>
      <c r="DU27" s="649"/>
      <c r="DV27" s="649"/>
      <c r="DW27" s="649"/>
      <c r="DX27" s="658"/>
    </row>
    <row r="28" spans="2:128" ht="11.25" customHeight="1">
      <c r="B28" s="645" t="s">
        <v>
269</v>
      </c>
      <c r="C28" s="646"/>
      <c r="D28" s="646"/>
      <c r="E28" s="646"/>
      <c r="F28" s="646"/>
      <c r="G28" s="646"/>
      <c r="H28" s="646"/>
      <c r="I28" s="646"/>
      <c r="J28" s="646"/>
      <c r="K28" s="646"/>
      <c r="L28" s="646"/>
      <c r="M28" s="646"/>
      <c r="N28" s="646"/>
      <c r="O28" s="646"/>
      <c r="P28" s="646"/>
      <c r="Q28" s="647"/>
      <c r="R28" s="648">
        <v>
420346908</v>
      </c>
      <c r="S28" s="649"/>
      <c r="T28" s="649"/>
      <c r="U28" s="649"/>
      <c r="V28" s="649"/>
      <c r="W28" s="649"/>
      <c r="X28" s="649"/>
      <c r="Y28" s="650"/>
      <c r="Z28" s="653">
        <v>
5.3</v>
      </c>
      <c r="AA28" s="654"/>
      <c r="AB28" s="654"/>
      <c r="AC28" s="659"/>
      <c r="AD28" s="657" t="s">
        <v>
111</v>
      </c>
      <c r="AE28" s="649"/>
      <c r="AF28" s="649"/>
      <c r="AG28" s="649"/>
      <c r="AH28" s="649"/>
      <c r="AI28" s="649"/>
      <c r="AJ28" s="649"/>
      <c r="AK28" s="650"/>
      <c r="AL28" s="653" t="s">
        <v>
111</v>
      </c>
      <c r="AM28" s="654"/>
      <c r="AN28" s="654"/>
      <c r="AO28" s="655"/>
      <c r="AP28" s="660" t="s">
        <v>
270</v>
      </c>
      <c r="AQ28" s="661"/>
      <c r="AR28" s="661"/>
      <c r="AS28" s="661"/>
      <c r="AT28" s="661"/>
      <c r="AU28" s="661"/>
      <c r="AV28" s="661"/>
      <c r="AW28" s="661"/>
      <c r="AX28" s="661"/>
      <c r="AY28" s="661"/>
      <c r="AZ28" s="661"/>
      <c r="BA28" s="661"/>
      <c r="BB28" s="661"/>
      <c r="BC28" s="662"/>
      <c r="BD28" s="648">
        <v>
2671416</v>
      </c>
      <c r="BE28" s="649"/>
      <c r="BF28" s="649"/>
      <c r="BG28" s="649"/>
      <c r="BH28" s="649"/>
      <c r="BI28" s="649"/>
      <c r="BJ28" s="649"/>
      <c r="BK28" s="650"/>
      <c r="BL28" s="651">
        <v>
0.1</v>
      </c>
      <c r="BM28" s="651"/>
      <c r="BN28" s="651"/>
      <c r="BO28" s="651"/>
      <c r="BP28" s="652" t="s">
        <v>
111</v>
      </c>
      <c r="BQ28" s="652"/>
      <c r="BR28" s="652"/>
      <c r="BS28" s="652"/>
      <c r="BT28" s="652"/>
      <c r="BU28" s="652"/>
      <c r="BV28" s="652"/>
      <c r="BW28" s="656"/>
      <c r="BY28" s="660" t="s">
        <v>
271</v>
      </c>
      <c r="BZ28" s="661"/>
      <c r="CA28" s="661"/>
      <c r="CB28" s="661"/>
      <c r="CC28" s="661"/>
      <c r="CD28" s="661"/>
      <c r="CE28" s="661"/>
      <c r="CF28" s="661"/>
      <c r="CG28" s="661"/>
      <c r="CH28" s="661"/>
      <c r="CI28" s="661"/>
      <c r="CJ28" s="661"/>
      <c r="CK28" s="661"/>
      <c r="CL28" s="662"/>
      <c r="CM28" s="648" t="s">
        <v>
112</v>
      </c>
      <c r="CN28" s="649"/>
      <c r="CO28" s="649"/>
      <c r="CP28" s="649"/>
      <c r="CQ28" s="649"/>
      <c r="CR28" s="649"/>
      <c r="CS28" s="649"/>
      <c r="CT28" s="650"/>
      <c r="CU28" s="651" t="s">
        <v>
222</v>
      </c>
      <c r="CV28" s="651"/>
      <c r="CW28" s="651"/>
      <c r="CX28" s="651"/>
      <c r="CY28" s="657" t="s">
        <v>
208</v>
      </c>
      <c r="CZ28" s="649"/>
      <c r="DA28" s="649"/>
      <c r="DB28" s="649"/>
      <c r="DC28" s="649"/>
      <c r="DD28" s="649"/>
      <c r="DE28" s="649"/>
      <c r="DF28" s="649"/>
      <c r="DG28" s="649"/>
      <c r="DH28" s="649"/>
      <c r="DI28" s="649"/>
      <c r="DJ28" s="649"/>
      <c r="DK28" s="650"/>
      <c r="DL28" s="657" t="s">
        <v>
222</v>
      </c>
      <c r="DM28" s="649"/>
      <c r="DN28" s="649"/>
      <c r="DO28" s="649"/>
      <c r="DP28" s="649"/>
      <c r="DQ28" s="649"/>
      <c r="DR28" s="649"/>
      <c r="DS28" s="649"/>
      <c r="DT28" s="649"/>
      <c r="DU28" s="649"/>
      <c r="DV28" s="649"/>
      <c r="DW28" s="649"/>
      <c r="DX28" s="658"/>
    </row>
    <row r="29" spans="2:128" ht="11.25" customHeight="1">
      <c r="B29" s="645" t="s">
        <v>
272</v>
      </c>
      <c r="C29" s="646"/>
      <c r="D29" s="646"/>
      <c r="E29" s="646"/>
      <c r="F29" s="646"/>
      <c r="G29" s="646"/>
      <c r="H29" s="646"/>
      <c r="I29" s="646"/>
      <c r="J29" s="646"/>
      <c r="K29" s="646"/>
      <c r="L29" s="646"/>
      <c r="M29" s="646"/>
      <c r="N29" s="646"/>
      <c r="O29" s="646"/>
      <c r="P29" s="646"/>
      <c r="Q29" s="647"/>
      <c r="R29" s="648">
        <v>
476885537</v>
      </c>
      <c r="S29" s="649"/>
      <c r="T29" s="649"/>
      <c r="U29" s="649"/>
      <c r="V29" s="649"/>
      <c r="W29" s="649"/>
      <c r="X29" s="649"/>
      <c r="Y29" s="650"/>
      <c r="Z29" s="653">
        <v>
6.1</v>
      </c>
      <c r="AA29" s="654"/>
      <c r="AB29" s="654"/>
      <c r="AC29" s="659"/>
      <c r="AD29" s="657" t="s">
        <v>
111</v>
      </c>
      <c r="AE29" s="649"/>
      <c r="AF29" s="649"/>
      <c r="AG29" s="649"/>
      <c r="AH29" s="649"/>
      <c r="AI29" s="649"/>
      <c r="AJ29" s="649"/>
      <c r="AK29" s="650"/>
      <c r="AL29" s="653" t="s">
        <v>
111</v>
      </c>
      <c r="AM29" s="654"/>
      <c r="AN29" s="654"/>
      <c r="AO29" s="655"/>
      <c r="AP29" s="660" t="s">
        <v>
273</v>
      </c>
      <c r="AQ29" s="661"/>
      <c r="AR29" s="661"/>
      <c r="AS29" s="661"/>
      <c r="AT29" s="661"/>
      <c r="AU29" s="661"/>
      <c r="AV29" s="661"/>
      <c r="AW29" s="661"/>
      <c r="AX29" s="661"/>
      <c r="AY29" s="661"/>
      <c r="AZ29" s="661"/>
      <c r="BA29" s="661"/>
      <c r="BB29" s="661"/>
      <c r="BC29" s="662"/>
      <c r="BD29" s="648">
        <v>
4178</v>
      </c>
      <c r="BE29" s="649"/>
      <c r="BF29" s="649"/>
      <c r="BG29" s="649"/>
      <c r="BH29" s="649"/>
      <c r="BI29" s="649"/>
      <c r="BJ29" s="649"/>
      <c r="BK29" s="650"/>
      <c r="BL29" s="651">
        <v>
0</v>
      </c>
      <c r="BM29" s="651"/>
      <c r="BN29" s="651"/>
      <c r="BO29" s="651"/>
      <c r="BP29" s="652" t="s">
        <v>
208</v>
      </c>
      <c r="BQ29" s="652"/>
      <c r="BR29" s="652"/>
      <c r="BS29" s="652"/>
      <c r="BT29" s="652"/>
      <c r="BU29" s="652"/>
      <c r="BV29" s="652"/>
      <c r="BW29" s="656"/>
      <c r="BY29" s="660" t="s">
        <v>
274</v>
      </c>
      <c r="BZ29" s="661"/>
      <c r="CA29" s="661"/>
      <c r="CB29" s="661"/>
      <c r="CC29" s="661"/>
      <c r="CD29" s="661"/>
      <c r="CE29" s="661"/>
      <c r="CF29" s="661"/>
      <c r="CG29" s="661"/>
      <c r="CH29" s="661"/>
      <c r="CI29" s="661"/>
      <c r="CJ29" s="661"/>
      <c r="CK29" s="661"/>
      <c r="CL29" s="662"/>
      <c r="CM29" s="648">
        <v>
12218064</v>
      </c>
      <c r="CN29" s="649"/>
      <c r="CO29" s="649"/>
      <c r="CP29" s="649"/>
      <c r="CQ29" s="649"/>
      <c r="CR29" s="649"/>
      <c r="CS29" s="649"/>
      <c r="CT29" s="650"/>
      <c r="CU29" s="651">
        <v>
0.2</v>
      </c>
      <c r="CV29" s="651"/>
      <c r="CW29" s="651"/>
      <c r="CX29" s="651"/>
      <c r="CY29" s="657" t="s">
        <v>
222</v>
      </c>
      <c r="CZ29" s="649"/>
      <c r="DA29" s="649"/>
      <c r="DB29" s="649"/>
      <c r="DC29" s="649"/>
      <c r="DD29" s="649"/>
      <c r="DE29" s="649"/>
      <c r="DF29" s="649"/>
      <c r="DG29" s="649"/>
      <c r="DH29" s="649"/>
      <c r="DI29" s="649"/>
      <c r="DJ29" s="649"/>
      <c r="DK29" s="650"/>
      <c r="DL29" s="657">
        <v>
12218064</v>
      </c>
      <c r="DM29" s="649"/>
      <c r="DN29" s="649"/>
      <c r="DO29" s="649"/>
      <c r="DP29" s="649"/>
      <c r="DQ29" s="649"/>
      <c r="DR29" s="649"/>
      <c r="DS29" s="649"/>
      <c r="DT29" s="649"/>
      <c r="DU29" s="649"/>
      <c r="DV29" s="649"/>
      <c r="DW29" s="649"/>
      <c r="DX29" s="658"/>
    </row>
    <row r="30" spans="2:128" ht="11.25" customHeight="1">
      <c r="B30" s="645" t="s">
        <v>
275</v>
      </c>
      <c r="C30" s="646"/>
      <c r="D30" s="646"/>
      <c r="E30" s="646"/>
      <c r="F30" s="646"/>
      <c r="G30" s="646"/>
      <c r="H30" s="646"/>
      <c r="I30" s="646"/>
      <c r="J30" s="646"/>
      <c r="K30" s="646"/>
      <c r="L30" s="646"/>
      <c r="M30" s="646"/>
      <c r="N30" s="646"/>
      <c r="O30" s="646"/>
      <c r="P30" s="646"/>
      <c r="Q30" s="647"/>
      <c r="R30" s="648">
        <v>
491840768</v>
      </c>
      <c r="S30" s="649"/>
      <c r="T30" s="649"/>
      <c r="U30" s="649"/>
      <c r="V30" s="649"/>
      <c r="W30" s="649"/>
      <c r="X30" s="649"/>
      <c r="Y30" s="650"/>
      <c r="Z30" s="653">
        <v>
6.3</v>
      </c>
      <c r="AA30" s="654"/>
      <c r="AB30" s="654"/>
      <c r="AC30" s="659"/>
      <c r="AD30" s="657">
        <v>
46925562</v>
      </c>
      <c r="AE30" s="649"/>
      <c r="AF30" s="649"/>
      <c r="AG30" s="649"/>
      <c r="AH30" s="649"/>
      <c r="AI30" s="649"/>
      <c r="AJ30" s="649"/>
      <c r="AK30" s="650"/>
      <c r="AL30" s="653">
        <v>
1.1000000000000001</v>
      </c>
      <c r="AM30" s="654"/>
      <c r="AN30" s="654"/>
      <c r="AO30" s="655"/>
      <c r="AP30" s="660" t="s">
        <v>
276</v>
      </c>
      <c r="AQ30" s="661"/>
      <c r="AR30" s="661"/>
      <c r="AS30" s="661"/>
      <c r="AT30" s="661"/>
      <c r="AU30" s="661"/>
      <c r="AV30" s="661"/>
      <c r="AW30" s="661"/>
      <c r="AX30" s="661"/>
      <c r="AY30" s="661"/>
      <c r="AZ30" s="661"/>
      <c r="BA30" s="661"/>
      <c r="BB30" s="661"/>
      <c r="BC30" s="662"/>
      <c r="BD30" s="648">
        <v>
4178</v>
      </c>
      <c r="BE30" s="649"/>
      <c r="BF30" s="649"/>
      <c r="BG30" s="649"/>
      <c r="BH30" s="649"/>
      <c r="BI30" s="649"/>
      <c r="BJ30" s="649"/>
      <c r="BK30" s="650"/>
      <c r="BL30" s="651">
        <v>
0</v>
      </c>
      <c r="BM30" s="651"/>
      <c r="BN30" s="651"/>
      <c r="BO30" s="651"/>
      <c r="BP30" s="652" t="s">
        <v>
111</v>
      </c>
      <c r="BQ30" s="652"/>
      <c r="BR30" s="652"/>
      <c r="BS30" s="652"/>
      <c r="BT30" s="652"/>
      <c r="BU30" s="652"/>
      <c r="BV30" s="652"/>
      <c r="BW30" s="656"/>
      <c r="BY30" s="660" t="s">
        <v>
277</v>
      </c>
      <c r="BZ30" s="666"/>
      <c r="CA30" s="666"/>
      <c r="CB30" s="666"/>
      <c r="CC30" s="666"/>
      <c r="CD30" s="666"/>
      <c r="CE30" s="666"/>
      <c r="CF30" s="666"/>
      <c r="CG30" s="666"/>
      <c r="CH30" s="666"/>
      <c r="CI30" s="666"/>
      <c r="CJ30" s="666"/>
      <c r="CK30" s="666"/>
      <c r="CL30" s="662"/>
      <c r="CM30" s="648" t="s">
        <v>
222</v>
      </c>
      <c r="CN30" s="649"/>
      <c r="CO30" s="649"/>
      <c r="CP30" s="649"/>
      <c r="CQ30" s="649"/>
      <c r="CR30" s="649"/>
      <c r="CS30" s="649"/>
      <c r="CT30" s="650"/>
      <c r="CU30" s="651" t="s">
        <v>
111</v>
      </c>
      <c r="CV30" s="651"/>
      <c r="CW30" s="651"/>
      <c r="CX30" s="651"/>
      <c r="CY30" s="657" t="s">
        <v>
111</v>
      </c>
      <c r="CZ30" s="649"/>
      <c r="DA30" s="649"/>
      <c r="DB30" s="649"/>
      <c r="DC30" s="649"/>
      <c r="DD30" s="649"/>
      <c r="DE30" s="649"/>
      <c r="DF30" s="649"/>
      <c r="DG30" s="649"/>
      <c r="DH30" s="649"/>
      <c r="DI30" s="649"/>
      <c r="DJ30" s="649"/>
      <c r="DK30" s="650"/>
      <c r="DL30" s="657" t="s">
        <v>
112</v>
      </c>
      <c r="DM30" s="649"/>
      <c r="DN30" s="649"/>
      <c r="DO30" s="649"/>
      <c r="DP30" s="649"/>
      <c r="DQ30" s="649"/>
      <c r="DR30" s="649"/>
      <c r="DS30" s="649"/>
      <c r="DT30" s="649"/>
      <c r="DU30" s="649"/>
      <c r="DV30" s="649"/>
      <c r="DW30" s="649"/>
      <c r="DX30" s="658"/>
    </row>
    <row r="31" spans="2:128" ht="11.25" customHeight="1">
      <c r="B31" s="645" t="s">
        <v>
278</v>
      </c>
      <c r="C31" s="646"/>
      <c r="D31" s="646"/>
      <c r="E31" s="646"/>
      <c r="F31" s="646"/>
      <c r="G31" s="646"/>
      <c r="H31" s="646"/>
      <c r="I31" s="646"/>
      <c r="J31" s="646"/>
      <c r="K31" s="646"/>
      <c r="L31" s="646"/>
      <c r="M31" s="646"/>
      <c r="N31" s="646"/>
      <c r="O31" s="646"/>
      <c r="P31" s="646"/>
      <c r="Q31" s="647"/>
      <c r="R31" s="648">
        <v>
142732455</v>
      </c>
      <c r="S31" s="649"/>
      <c r="T31" s="649"/>
      <c r="U31" s="649"/>
      <c r="V31" s="649"/>
      <c r="W31" s="649"/>
      <c r="X31" s="649"/>
      <c r="Y31" s="650"/>
      <c r="Z31" s="653">
        <v>
1.8</v>
      </c>
      <c r="AA31" s="654"/>
      <c r="AB31" s="654"/>
      <c r="AC31" s="659"/>
      <c r="AD31" s="657" t="s">
        <v>
208</v>
      </c>
      <c r="AE31" s="649"/>
      <c r="AF31" s="649"/>
      <c r="AG31" s="649"/>
      <c r="AH31" s="649"/>
      <c r="AI31" s="649"/>
      <c r="AJ31" s="649"/>
      <c r="AK31" s="650"/>
      <c r="AL31" s="653" t="s">
        <v>
111</v>
      </c>
      <c r="AM31" s="654"/>
      <c r="AN31" s="654"/>
      <c r="AO31" s="655"/>
      <c r="AP31" s="660" t="s">
        <v>
279</v>
      </c>
      <c r="AQ31" s="661"/>
      <c r="AR31" s="661"/>
      <c r="AS31" s="661"/>
      <c r="AT31" s="661"/>
      <c r="AU31" s="661"/>
      <c r="AV31" s="661"/>
      <c r="AW31" s="661"/>
      <c r="AX31" s="661"/>
      <c r="AY31" s="661"/>
      <c r="AZ31" s="661"/>
      <c r="BA31" s="661"/>
      <c r="BB31" s="661"/>
      <c r="BC31" s="662"/>
      <c r="BD31" s="648">
        <v>
2667238</v>
      </c>
      <c r="BE31" s="649"/>
      <c r="BF31" s="649"/>
      <c r="BG31" s="649"/>
      <c r="BH31" s="649"/>
      <c r="BI31" s="649"/>
      <c r="BJ31" s="649"/>
      <c r="BK31" s="650"/>
      <c r="BL31" s="651">
        <v>
0.1</v>
      </c>
      <c r="BM31" s="651"/>
      <c r="BN31" s="651"/>
      <c r="BO31" s="651"/>
      <c r="BP31" s="652" t="s">
        <v>
112</v>
      </c>
      <c r="BQ31" s="652"/>
      <c r="BR31" s="652"/>
      <c r="BS31" s="652"/>
      <c r="BT31" s="652"/>
      <c r="BU31" s="652"/>
      <c r="BV31" s="652"/>
      <c r="BW31" s="656"/>
      <c r="BY31" s="645" t="s">
        <v>
280</v>
      </c>
      <c r="BZ31" s="646"/>
      <c r="CA31" s="646"/>
      <c r="CB31" s="646"/>
      <c r="CC31" s="646"/>
      <c r="CD31" s="646"/>
      <c r="CE31" s="646"/>
      <c r="CF31" s="646"/>
      <c r="CG31" s="646"/>
      <c r="CH31" s="646"/>
      <c r="CI31" s="646"/>
      <c r="CJ31" s="646"/>
      <c r="CK31" s="646"/>
      <c r="CL31" s="647"/>
      <c r="CM31" s="648">
        <v>
1068163142</v>
      </c>
      <c r="CN31" s="649"/>
      <c r="CO31" s="649"/>
      <c r="CP31" s="649"/>
      <c r="CQ31" s="649"/>
      <c r="CR31" s="649"/>
      <c r="CS31" s="649"/>
      <c r="CT31" s="650"/>
      <c r="CU31" s="651">
        <v>
14.5</v>
      </c>
      <c r="CV31" s="651"/>
      <c r="CW31" s="651"/>
      <c r="CX31" s="651"/>
      <c r="CY31" s="657" t="s">
        <v>
222</v>
      </c>
      <c r="CZ31" s="649"/>
      <c r="DA31" s="649"/>
      <c r="DB31" s="649"/>
      <c r="DC31" s="649"/>
      <c r="DD31" s="649"/>
      <c r="DE31" s="649"/>
      <c r="DF31" s="649"/>
      <c r="DG31" s="649"/>
      <c r="DH31" s="649"/>
      <c r="DI31" s="649"/>
      <c r="DJ31" s="649"/>
      <c r="DK31" s="650"/>
      <c r="DL31" s="657">
        <v>
1068163142</v>
      </c>
      <c r="DM31" s="649"/>
      <c r="DN31" s="649"/>
      <c r="DO31" s="649"/>
      <c r="DP31" s="649"/>
      <c r="DQ31" s="649"/>
      <c r="DR31" s="649"/>
      <c r="DS31" s="649"/>
      <c r="DT31" s="649"/>
      <c r="DU31" s="649"/>
      <c r="DV31" s="649"/>
      <c r="DW31" s="649"/>
      <c r="DX31" s="658"/>
    </row>
    <row r="32" spans="2:128" ht="11.25" customHeight="1">
      <c r="B32" s="645" t="s">
        <v>
281</v>
      </c>
      <c r="C32" s="646"/>
      <c r="D32" s="646"/>
      <c r="E32" s="646"/>
      <c r="F32" s="646"/>
      <c r="G32" s="646"/>
      <c r="H32" s="646"/>
      <c r="I32" s="646"/>
      <c r="J32" s="646"/>
      <c r="K32" s="646"/>
      <c r="L32" s="646"/>
      <c r="M32" s="646"/>
      <c r="N32" s="646"/>
      <c r="O32" s="646"/>
      <c r="P32" s="646"/>
      <c r="Q32" s="647"/>
      <c r="R32" s="648" t="s">
        <v>
222</v>
      </c>
      <c r="S32" s="649"/>
      <c r="T32" s="649"/>
      <c r="U32" s="649"/>
      <c r="V32" s="649"/>
      <c r="W32" s="649"/>
      <c r="X32" s="649"/>
      <c r="Y32" s="650"/>
      <c r="Z32" s="653" t="s">
        <v>
111</v>
      </c>
      <c r="AA32" s="654"/>
      <c r="AB32" s="654"/>
      <c r="AC32" s="659"/>
      <c r="AD32" s="657" t="s">
        <v>
208</v>
      </c>
      <c r="AE32" s="649"/>
      <c r="AF32" s="649"/>
      <c r="AG32" s="649"/>
      <c r="AH32" s="649"/>
      <c r="AI32" s="649"/>
      <c r="AJ32" s="649"/>
      <c r="AK32" s="650"/>
      <c r="AL32" s="653" t="s">
        <v>
112</v>
      </c>
      <c r="AM32" s="654"/>
      <c r="AN32" s="654"/>
      <c r="AO32" s="655"/>
      <c r="AP32" s="660" t="s">
        <v>
282</v>
      </c>
      <c r="AQ32" s="661"/>
      <c r="AR32" s="661"/>
      <c r="AS32" s="661"/>
      <c r="AT32" s="661"/>
      <c r="AU32" s="661"/>
      <c r="AV32" s="661"/>
      <c r="AW32" s="661"/>
      <c r="AX32" s="661"/>
      <c r="AY32" s="661"/>
      <c r="AZ32" s="661"/>
      <c r="BA32" s="661"/>
      <c r="BB32" s="661"/>
      <c r="BC32" s="662"/>
      <c r="BD32" s="648" t="s">
        <v>
208</v>
      </c>
      <c r="BE32" s="649"/>
      <c r="BF32" s="649"/>
      <c r="BG32" s="649"/>
      <c r="BH32" s="649"/>
      <c r="BI32" s="649"/>
      <c r="BJ32" s="649"/>
      <c r="BK32" s="650"/>
      <c r="BL32" s="651" t="s">
        <v>
208</v>
      </c>
      <c r="BM32" s="651"/>
      <c r="BN32" s="651"/>
      <c r="BO32" s="651"/>
      <c r="BP32" s="652" t="s">
        <v>
208</v>
      </c>
      <c r="BQ32" s="652"/>
      <c r="BR32" s="652"/>
      <c r="BS32" s="652"/>
      <c r="BT32" s="652"/>
      <c r="BU32" s="652"/>
      <c r="BV32" s="652"/>
      <c r="BW32" s="656"/>
      <c r="BY32" s="663" t="s">
        <v>
283</v>
      </c>
      <c r="BZ32" s="664"/>
      <c r="CA32" s="664"/>
      <c r="CB32" s="664"/>
      <c r="CC32" s="664"/>
      <c r="CD32" s="664"/>
      <c r="CE32" s="664"/>
      <c r="CF32" s="664"/>
      <c r="CG32" s="664"/>
      <c r="CH32" s="664"/>
      <c r="CI32" s="664"/>
      <c r="CJ32" s="664"/>
      <c r="CK32" s="664"/>
      <c r="CL32" s="665"/>
      <c r="CM32" s="648">
        <v>
7379011980</v>
      </c>
      <c r="CN32" s="649"/>
      <c r="CO32" s="649"/>
      <c r="CP32" s="649"/>
      <c r="CQ32" s="649"/>
      <c r="CR32" s="649"/>
      <c r="CS32" s="649"/>
      <c r="CT32" s="650"/>
      <c r="CU32" s="651">
        <v>
100</v>
      </c>
      <c r="CV32" s="651"/>
      <c r="CW32" s="651"/>
      <c r="CX32" s="651"/>
      <c r="CY32" s="657">
        <v>
1474499499</v>
      </c>
      <c r="CZ32" s="649"/>
      <c r="DA32" s="649"/>
      <c r="DB32" s="649"/>
      <c r="DC32" s="649"/>
      <c r="DD32" s="649"/>
      <c r="DE32" s="649"/>
      <c r="DF32" s="649"/>
      <c r="DG32" s="649"/>
      <c r="DH32" s="649"/>
      <c r="DI32" s="649"/>
      <c r="DJ32" s="649"/>
      <c r="DK32" s="650"/>
      <c r="DL32" s="657">
        <v>
5918360911</v>
      </c>
      <c r="DM32" s="649"/>
      <c r="DN32" s="649"/>
      <c r="DO32" s="649"/>
      <c r="DP32" s="649"/>
      <c r="DQ32" s="649"/>
      <c r="DR32" s="649"/>
      <c r="DS32" s="649"/>
      <c r="DT32" s="649"/>
      <c r="DU32" s="649"/>
      <c r="DV32" s="649"/>
      <c r="DW32" s="649"/>
      <c r="DX32" s="658"/>
    </row>
    <row r="33" spans="2:128" ht="11.25" customHeight="1">
      <c r="B33" s="645" t="s">
        <v>
284</v>
      </c>
      <c r="C33" s="646"/>
      <c r="D33" s="646"/>
      <c r="E33" s="646"/>
      <c r="F33" s="646"/>
      <c r="G33" s="646"/>
      <c r="H33" s="646"/>
      <c r="I33" s="646"/>
      <c r="J33" s="646"/>
      <c r="K33" s="646"/>
      <c r="L33" s="646"/>
      <c r="M33" s="646"/>
      <c r="N33" s="646"/>
      <c r="O33" s="646"/>
      <c r="P33" s="646"/>
      <c r="Q33" s="647"/>
      <c r="R33" s="648" t="s">
        <v>
112</v>
      </c>
      <c r="S33" s="649"/>
      <c r="T33" s="649"/>
      <c r="U33" s="649"/>
      <c r="V33" s="649"/>
      <c r="W33" s="649"/>
      <c r="X33" s="649"/>
      <c r="Y33" s="650"/>
      <c r="Z33" s="653" t="s">
        <v>
222</v>
      </c>
      <c r="AA33" s="654"/>
      <c r="AB33" s="654"/>
      <c r="AC33" s="659"/>
      <c r="AD33" s="657" t="s">
        <v>
111</v>
      </c>
      <c r="AE33" s="649"/>
      <c r="AF33" s="649"/>
      <c r="AG33" s="649"/>
      <c r="AH33" s="649"/>
      <c r="AI33" s="649"/>
      <c r="AJ33" s="649"/>
      <c r="AK33" s="650"/>
      <c r="AL33" s="653" t="s">
        <v>
111</v>
      </c>
      <c r="AM33" s="654"/>
      <c r="AN33" s="654"/>
      <c r="AO33" s="655"/>
      <c r="AP33" s="645" t="s">
        <v>
149</v>
      </c>
      <c r="AQ33" s="646"/>
      <c r="AR33" s="646"/>
      <c r="AS33" s="646"/>
      <c r="AT33" s="646"/>
      <c r="AU33" s="646"/>
      <c r="AV33" s="646"/>
      <c r="AW33" s="646"/>
      <c r="AX33" s="646"/>
      <c r="AY33" s="646"/>
      <c r="AZ33" s="646"/>
      <c r="BA33" s="646"/>
      <c r="BB33" s="646"/>
      <c r="BC33" s="647"/>
      <c r="BD33" s="648">
        <v>
3170363356</v>
      </c>
      <c r="BE33" s="649"/>
      <c r="BF33" s="649"/>
      <c r="BG33" s="649"/>
      <c r="BH33" s="649"/>
      <c r="BI33" s="649"/>
      <c r="BJ33" s="649"/>
      <c r="BK33" s="650"/>
      <c r="BL33" s="651">
        <v>
100</v>
      </c>
      <c r="BM33" s="651"/>
      <c r="BN33" s="651"/>
      <c r="BO33" s="651"/>
      <c r="BP33" s="652">
        <v>
127080822</v>
      </c>
      <c r="BQ33" s="652"/>
      <c r="BR33" s="652"/>
      <c r="BS33" s="652"/>
      <c r="BT33" s="652"/>
      <c r="BU33" s="652"/>
      <c r="BV33" s="652"/>
      <c r="BW33" s="656"/>
      <c r="BY33" s="630" t="s">
        <v>
285</v>
      </c>
      <c r="BZ33" s="631"/>
      <c r="CA33" s="631"/>
      <c r="CB33" s="631"/>
      <c r="CC33" s="631"/>
      <c r="CD33" s="631"/>
      <c r="CE33" s="631"/>
      <c r="CF33" s="631"/>
      <c r="CG33" s="631"/>
      <c r="CH33" s="631"/>
      <c r="CI33" s="631"/>
      <c r="CJ33" s="631"/>
      <c r="CK33" s="631"/>
      <c r="CL33" s="631"/>
      <c r="CM33" s="631"/>
      <c r="CN33" s="631"/>
      <c r="CO33" s="631"/>
      <c r="CP33" s="631"/>
      <c r="CQ33" s="631"/>
      <c r="CR33" s="631"/>
      <c r="CS33" s="631"/>
      <c r="CT33" s="631"/>
      <c r="CU33" s="631"/>
      <c r="CV33" s="631"/>
      <c r="CW33" s="631"/>
      <c r="CX33" s="631"/>
      <c r="CY33" s="631"/>
      <c r="CZ33" s="631"/>
      <c r="DA33" s="631"/>
      <c r="DB33" s="631"/>
      <c r="DC33" s="631"/>
      <c r="DD33" s="631"/>
      <c r="DE33" s="631"/>
      <c r="DF33" s="631"/>
      <c r="DG33" s="631"/>
      <c r="DH33" s="631"/>
      <c r="DI33" s="631"/>
      <c r="DJ33" s="631"/>
      <c r="DK33" s="631"/>
      <c r="DL33" s="631"/>
      <c r="DM33" s="631"/>
      <c r="DN33" s="631"/>
      <c r="DO33" s="631"/>
      <c r="DP33" s="631"/>
      <c r="DQ33" s="631"/>
      <c r="DR33" s="631"/>
      <c r="DS33" s="631"/>
      <c r="DT33" s="631"/>
      <c r="DU33" s="631"/>
      <c r="DV33" s="631"/>
      <c r="DW33" s="631"/>
      <c r="DX33" s="632"/>
    </row>
    <row r="34" spans="2:128" ht="11.25" customHeight="1">
      <c r="B34" s="663" t="s">
        <v>
286</v>
      </c>
      <c r="C34" s="664"/>
      <c r="D34" s="664"/>
      <c r="E34" s="664"/>
      <c r="F34" s="664"/>
      <c r="G34" s="664"/>
      <c r="H34" s="664"/>
      <c r="I34" s="664"/>
      <c r="J34" s="664"/>
      <c r="K34" s="664"/>
      <c r="L34" s="664"/>
      <c r="M34" s="664"/>
      <c r="N34" s="664"/>
      <c r="O34" s="664"/>
      <c r="P34" s="664"/>
      <c r="Q34" s="665"/>
      <c r="R34" s="648">
        <v>
7868759375</v>
      </c>
      <c r="S34" s="649"/>
      <c r="T34" s="649"/>
      <c r="U34" s="649"/>
      <c r="V34" s="649"/>
      <c r="W34" s="649"/>
      <c r="X34" s="649"/>
      <c r="Y34" s="650"/>
      <c r="Z34" s="651">
        <v>
100</v>
      </c>
      <c r="AA34" s="651"/>
      <c r="AB34" s="651"/>
      <c r="AC34" s="651"/>
      <c r="AD34" s="652">
        <v>
4315979719</v>
      </c>
      <c r="AE34" s="652"/>
      <c r="AF34" s="652"/>
      <c r="AG34" s="652"/>
      <c r="AH34" s="652"/>
      <c r="AI34" s="652"/>
      <c r="AJ34" s="652"/>
      <c r="AK34" s="652"/>
      <c r="AL34" s="653">
        <v>
100</v>
      </c>
      <c r="AM34" s="654"/>
      <c r="AN34" s="654"/>
      <c r="AO34" s="655"/>
      <c r="AP34" s="663"/>
      <c r="AQ34" s="664"/>
      <c r="AR34" s="664"/>
      <c r="AS34" s="664"/>
      <c r="AT34" s="664"/>
      <c r="AU34" s="664"/>
      <c r="AV34" s="664"/>
      <c r="AW34" s="664"/>
      <c r="AX34" s="664"/>
      <c r="AY34" s="664"/>
      <c r="AZ34" s="664"/>
      <c r="BA34" s="664"/>
      <c r="BB34" s="664"/>
      <c r="BC34" s="665"/>
      <c r="BD34" s="648"/>
      <c r="BE34" s="649"/>
      <c r="BF34" s="649"/>
      <c r="BG34" s="649"/>
      <c r="BH34" s="649"/>
      <c r="BI34" s="649"/>
      <c r="BJ34" s="649"/>
      <c r="BK34" s="650"/>
      <c r="BL34" s="651"/>
      <c r="BM34" s="651"/>
      <c r="BN34" s="651"/>
      <c r="BO34" s="651"/>
      <c r="BP34" s="652"/>
      <c r="BQ34" s="652"/>
      <c r="BR34" s="652"/>
      <c r="BS34" s="652"/>
      <c r="BT34" s="652"/>
      <c r="BU34" s="652"/>
      <c r="BV34" s="652"/>
      <c r="BW34" s="656"/>
      <c r="BY34" s="630" t="s">
        <v>
192</v>
      </c>
      <c r="BZ34" s="631"/>
      <c r="CA34" s="631"/>
      <c r="CB34" s="631"/>
      <c r="CC34" s="631"/>
      <c r="CD34" s="631"/>
      <c r="CE34" s="631"/>
      <c r="CF34" s="631"/>
      <c r="CG34" s="631"/>
      <c r="CH34" s="631"/>
      <c r="CI34" s="631"/>
      <c r="CJ34" s="631"/>
      <c r="CK34" s="631"/>
      <c r="CL34" s="632"/>
      <c r="CM34" s="630" t="s">
        <v>
287</v>
      </c>
      <c r="CN34" s="631"/>
      <c r="CO34" s="631"/>
      <c r="CP34" s="631"/>
      <c r="CQ34" s="631"/>
      <c r="CR34" s="631"/>
      <c r="CS34" s="631"/>
      <c r="CT34" s="632"/>
      <c r="CU34" s="630" t="s">
        <v>
288</v>
      </c>
      <c r="CV34" s="631"/>
      <c r="CW34" s="631"/>
      <c r="CX34" s="632"/>
      <c r="CY34" s="630" t="s">
        <v>
289</v>
      </c>
      <c r="CZ34" s="631"/>
      <c r="DA34" s="631"/>
      <c r="DB34" s="631"/>
      <c r="DC34" s="631"/>
      <c r="DD34" s="631"/>
      <c r="DE34" s="631"/>
      <c r="DF34" s="632"/>
      <c r="DG34" s="672" t="s">
        <v>
290</v>
      </c>
      <c r="DH34" s="673"/>
      <c r="DI34" s="673"/>
      <c r="DJ34" s="673"/>
      <c r="DK34" s="673"/>
      <c r="DL34" s="673"/>
      <c r="DM34" s="673"/>
      <c r="DN34" s="673"/>
      <c r="DO34" s="673"/>
      <c r="DP34" s="673"/>
      <c r="DQ34" s="674"/>
      <c r="DR34" s="630" t="s">
        <v>
291</v>
      </c>
      <c r="DS34" s="631"/>
      <c r="DT34" s="631"/>
      <c r="DU34" s="631"/>
      <c r="DV34" s="631"/>
      <c r="DW34" s="631"/>
      <c r="DX34" s="632"/>
    </row>
    <row r="35" spans="2:128" ht="11.25" customHeight="1">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634" t="s">
        <v>
292</v>
      </c>
      <c r="BZ35" s="635"/>
      <c r="CA35" s="635"/>
      <c r="CB35" s="635"/>
      <c r="CC35" s="635"/>
      <c r="CD35" s="635"/>
      <c r="CE35" s="635"/>
      <c r="CF35" s="635"/>
      <c r="CG35" s="635"/>
      <c r="CH35" s="635"/>
      <c r="CI35" s="635"/>
      <c r="CJ35" s="635"/>
      <c r="CK35" s="635"/>
      <c r="CL35" s="636"/>
      <c r="CM35" s="637">
        <v>
2123305598</v>
      </c>
      <c r="CN35" s="638"/>
      <c r="CO35" s="638"/>
      <c r="CP35" s="638"/>
      <c r="CQ35" s="638"/>
      <c r="CR35" s="638"/>
      <c r="CS35" s="638"/>
      <c r="CT35" s="639"/>
      <c r="CU35" s="642">
        <v>
28.8</v>
      </c>
      <c r="CV35" s="643"/>
      <c r="CW35" s="643"/>
      <c r="CX35" s="675"/>
      <c r="CY35" s="676">
        <v>
1834470939</v>
      </c>
      <c r="CZ35" s="638"/>
      <c r="DA35" s="638"/>
      <c r="DB35" s="638"/>
      <c r="DC35" s="638"/>
      <c r="DD35" s="638"/>
      <c r="DE35" s="638"/>
      <c r="DF35" s="639"/>
      <c r="DG35" s="676">
        <v>
1812602909</v>
      </c>
      <c r="DH35" s="638"/>
      <c r="DI35" s="638"/>
      <c r="DJ35" s="638"/>
      <c r="DK35" s="638"/>
      <c r="DL35" s="638"/>
      <c r="DM35" s="638"/>
      <c r="DN35" s="638"/>
      <c r="DO35" s="638"/>
      <c r="DP35" s="638"/>
      <c r="DQ35" s="639"/>
      <c r="DR35" s="642">
        <v>
42</v>
      </c>
      <c r="DS35" s="643"/>
      <c r="DT35" s="643"/>
      <c r="DU35" s="643"/>
      <c r="DV35" s="643"/>
      <c r="DW35" s="643"/>
      <c r="DX35" s="644"/>
    </row>
    <row r="36" spans="2:128" ht="11.25" customHeight="1">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45" t="s">
        <v>
293</v>
      </c>
      <c r="BZ36" s="646"/>
      <c r="CA36" s="646"/>
      <c r="CB36" s="646"/>
      <c r="CC36" s="646"/>
      <c r="CD36" s="646"/>
      <c r="CE36" s="646"/>
      <c r="CF36" s="646"/>
      <c r="CG36" s="646"/>
      <c r="CH36" s="646"/>
      <c r="CI36" s="646"/>
      <c r="CJ36" s="646"/>
      <c r="CK36" s="646"/>
      <c r="CL36" s="647"/>
      <c r="CM36" s="648">
        <v>
1512323382</v>
      </c>
      <c r="CN36" s="667"/>
      <c r="CO36" s="667"/>
      <c r="CP36" s="667"/>
      <c r="CQ36" s="667"/>
      <c r="CR36" s="667"/>
      <c r="CS36" s="667"/>
      <c r="CT36" s="668"/>
      <c r="CU36" s="653">
        <v>
20.5</v>
      </c>
      <c r="CV36" s="669"/>
      <c r="CW36" s="669"/>
      <c r="CX36" s="670"/>
      <c r="CY36" s="657">
        <v>
1313792820</v>
      </c>
      <c r="CZ36" s="667"/>
      <c r="DA36" s="667"/>
      <c r="DB36" s="667"/>
      <c r="DC36" s="667"/>
      <c r="DD36" s="667"/>
      <c r="DE36" s="667"/>
      <c r="DF36" s="668"/>
      <c r="DG36" s="657">
        <v>
1291958745</v>
      </c>
      <c r="DH36" s="667"/>
      <c r="DI36" s="667"/>
      <c r="DJ36" s="667"/>
      <c r="DK36" s="667"/>
      <c r="DL36" s="667"/>
      <c r="DM36" s="667"/>
      <c r="DN36" s="667"/>
      <c r="DO36" s="667"/>
      <c r="DP36" s="667"/>
      <c r="DQ36" s="668"/>
      <c r="DR36" s="653">
        <v>
29.9</v>
      </c>
      <c r="DS36" s="669"/>
      <c r="DT36" s="669"/>
      <c r="DU36" s="669"/>
      <c r="DV36" s="669"/>
      <c r="DW36" s="669"/>
      <c r="DX36" s="671"/>
    </row>
    <row r="37" spans="2:128" ht="11.25" customHeight="1">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630" t="s">
        <v>
294</v>
      </c>
      <c r="AQ37" s="631"/>
      <c r="AR37" s="631"/>
      <c r="AS37" s="631"/>
      <c r="AT37" s="631"/>
      <c r="AU37" s="631"/>
      <c r="AV37" s="631"/>
      <c r="AW37" s="631"/>
      <c r="AX37" s="631"/>
      <c r="AY37" s="631"/>
      <c r="AZ37" s="631"/>
      <c r="BA37" s="631"/>
      <c r="BB37" s="631"/>
      <c r="BC37" s="632"/>
      <c r="BD37" s="630" t="s">
        <v>
295</v>
      </c>
      <c r="BE37" s="631"/>
      <c r="BF37" s="631"/>
      <c r="BG37" s="631"/>
      <c r="BH37" s="631"/>
      <c r="BI37" s="631"/>
      <c r="BJ37" s="631"/>
      <c r="BK37" s="631"/>
      <c r="BL37" s="631"/>
      <c r="BM37" s="632"/>
      <c r="BN37" s="630" t="s">
        <v>
296</v>
      </c>
      <c r="BO37" s="631"/>
      <c r="BP37" s="631"/>
      <c r="BQ37" s="631"/>
      <c r="BR37" s="631"/>
      <c r="BS37" s="631"/>
      <c r="BT37" s="631"/>
      <c r="BU37" s="631"/>
      <c r="BV37" s="631"/>
      <c r="BW37" s="632"/>
      <c r="BY37" s="645" t="s">
        <v>
297</v>
      </c>
      <c r="BZ37" s="646"/>
      <c r="CA37" s="646"/>
      <c r="CB37" s="646"/>
      <c r="CC37" s="646"/>
      <c r="CD37" s="646"/>
      <c r="CE37" s="646"/>
      <c r="CF37" s="646"/>
      <c r="CG37" s="646"/>
      <c r="CH37" s="646"/>
      <c r="CI37" s="646"/>
      <c r="CJ37" s="646"/>
      <c r="CK37" s="646"/>
      <c r="CL37" s="647"/>
      <c r="CM37" s="648">
        <v>
1118054988</v>
      </c>
      <c r="CN37" s="649"/>
      <c r="CO37" s="649"/>
      <c r="CP37" s="649"/>
      <c r="CQ37" s="649"/>
      <c r="CR37" s="649"/>
      <c r="CS37" s="649"/>
      <c r="CT37" s="650"/>
      <c r="CU37" s="653">
        <v>
15.2</v>
      </c>
      <c r="CV37" s="669"/>
      <c r="CW37" s="669"/>
      <c r="CX37" s="670"/>
      <c r="CY37" s="657">
        <v>
931106373</v>
      </c>
      <c r="CZ37" s="667"/>
      <c r="DA37" s="667"/>
      <c r="DB37" s="667"/>
      <c r="DC37" s="667"/>
      <c r="DD37" s="667"/>
      <c r="DE37" s="667"/>
      <c r="DF37" s="668"/>
      <c r="DG37" s="657">
        <v>
925090889</v>
      </c>
      <c r="DH37" s="667"/>
      <c r="DI37" s="667"/>
      <c r="DJ37" s="667"/>
      <c r="DK37" s="667"/>
      <c r="DL37" s="667"/>
      <c r="DM37" s="667"/>
      <c r="DN37" s="667"/>
      <c r="DO37" s="667"/>
      <c r="DP37" s="667"/>
      <c r="DQ37" s="668"/>
      <c r="DR37" s="653">
        <v>
21.4</v>
      </c>
      <c r="DS37" s="669"/>
      <c r="DT37" s="669"/>
      <c r="DU37" s="669"/>
      <c r="DV37" s="669"/>
      <c r="DW37" s="669"/>
      <c r="DX37" s="671"/>
    </row>
    <row r="38" spans="2:128" ht="11.25" customHeight="1">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87" t="s">
        <v>
298</v>
      </c>
      <c r="AQ38" s="688"/>
      <c r="AR38" s="688"/>
      <c r="AS38" s="688"/>
      <c r="AT38" s="693" t="s">
        <v>
299</v>
      </c>
      <c r="AU38" s="223"/>
      <c r="AV38" s="223"/>
      <c r="AW38" s="223"/>
      <c r="AX38" s="634" t="s">
        <v>
149</v>
      </c>
      <c r="AY38" s="635"/>
      <c r="AZ38" s="635"/>
      <c r="BA38" s="635"/>
      <c r="BB38" s="635"/>
      <c r="BC38" s="636"/>
      <c r="BD38" s="677">
        <v>
99.3</v>
      </c>
      <c r="BE38" s="678"/>
      <c r="BF38" s="678"/>
      <c r="BG38" s="678"/>
      <c r="BH38" s="678"/>
      <c r="BI38" s="678">
        <v>
99.1</v>
      </c>
      <c r="BJ38" s="678"/>
      <c r="BK38" s="678"/>
      <c r="BL38" s="678"/>
      <c r="BM38" s="679"/>
      <c r="BN38" s="677">
        <v>
99.3</v>
      </c>
      <c r="BO38" s="678"/>
      <c r="BP38" s="678"/>
      <c r="BQ38" s="678"/>
      <c r="BR38" s="678"/>
      <c r="BS38" s="678">
        <v>
98.9</v>
      </c>
      <c r="BT38" s="678"/>
      <c r="BU38" s="678"/>
      <c r="BV38" s="678"/>
      <c r="BW38" s="679"/>
      <c r="BY38" s="645" t="s">
        <v>
300</v>
      </c>
      <c r="BZ38" s="646"/>
      <c r="CA38" s="646"/>
      <c r="CB38" s="646"/>
      <c r="CC38" s="646"/>
      <c r="CD38" s="646"/>
      <c r="CE38" s="646"/>
      <c r="CF38" s="646"/>
      <c r="CG38" s="646"/>
      <c r="CH38" s="646"/>
      <c r="CI38" s="646"/>
      <c r="CJ38" s="646"/>
      <c r="CK38" s="646"/>
      <c r="CL38" s="647"/>
      <c r="CM38" s="648">
        <v>
137815972</v>
      </c>
      <c r="CN38" s="667"/>
      <c r="CO38" s="667"/>
      <c r="CP38" s="667"/>
      <c r="CQ38" s="667"/>
      <c r="CR38" s="667"/>
      <c r="CS38" s="667"/>
      <c r="CT38" s="668"/>
      <c r="CU38" s="653">
        <v>
1.9</v>
      </c>
      <c r="CV38" s="669"/>
      <c r="CW38" s="669"/>
      <c r="CX38" s="670"/>
      <c r="CY38" s="657">
        <v>
83474401</v>
      </c>
      <c r="CZ38" s="667"/>
      <c r="DA38" s="667"/>
      <c r="DB38" s="667"/>
      <c r="DC38" s="667"/>
      <c r="DD38" s="667"/>
      <c r="DE38" s="667"/>
      <c r="DF38" s="668"/>
      <c r="DG38" s="657">
        <v>
83440446</v>
      </c>
      <c r="DH38" s="667"/>
      <c r="DI38" s="667"/>
      <c r="DJ38" s="667"/>
      <c r="DK38" s="667"/>
      <c r="DL38" s="667"/>
      <c r="DM38" s="667"/>
      <c r="DN38" s="667"/>
      <c r="DO38" s="667"/>
      <c r="DP38" s="667"/>
      <c r="DQ38" s="668"/>
      <c r="DR38" s="653">
        <v>
1.9</v>
      </c>
      <c r="DS38" s="669"/>
      <c r="DT38" s="669"/>
      <c r="DU38" s="669"/>
      <c r="DV38" s="669"/>
      <c r="DW38" s="669"/>
      <c r="DX38" s="671"/>
    </row>
    <row r="39" spans="2:128" ht="11.25" customHeight="1">
      <c r="AP39" s="689"/>
      <c r="AQ39" s="690"/>
      <c r="AR39" s="690"/>
      <c r="AS39" s="690"/>
      <c r="AT39" s="694"/>
      <c r="AU39" s="212" t="s">
        <v>
301</v>
      </c>
      <c r="AV39" s="212"/>
      <c r="AW39" s="212"/>
      <c r="AX39" s="645" t="s">
        <v>
302</v>
      </c>
      <c r="AY39" s="646"/>
      <c r="AZ39" s="646"/>
      <c r="BA39" s="646"/>
      <c r="BB39" s="646"/>
      <c r="BC39" s="647"/>
      <c r="BD39" s="685">
        <v>
98.9</v>
      </c>
      <c r="BE39" s="681"/>
      <c r="BF39" s="681"/>
      <c r="BG39" s="681"/>
      <c r="BH39" s="681"/>
      <c r="BI39" s="681">
        <v>
97.6</v>
      </c>
      <c r="BJ39" s="681"/>
      <c r="BK39" s="681"/>
      <c r="BL39" s="681"/>
      <c r="BM39" s="686"/>
      <c r="BN39" s="685">
        <v>
98.8</v>
      </c>
      <c r="BO39" s="681"/>
      <c r="BP39" s="681"/>
      <c r="BQ39" s="681"/>
      <c r="BR39" s="681"/>
      <c r="BS39" s="681">
        <v>
97.2</v>
      </c>
      <c r="BT39" s="681"/>
      <c r="BU39" s="681"/>
      <c r="BV39" s="681"/>
      <c r="BW39" s="686"/>
      <c r="BY39" s="645" t="s">
        <v>
303</v>
      </c>
      <c r="BZ39" s="646"/>
      <c r="CA39" s="646"/>
      <c r="CB39" s="646"/>
      <c r="CC39" s="646"/>
      <c r="CD39" s="646"/>
      <c r="CE39" s="646"/>
      <c r="CF39" s="646"/>
      <c r="CG39" s="646"/>
      <c r="CH39" s="646"/>
      <c r="CI39" s="646"/>
      <c r="CJ39" s="646"/>
      <c r="CK39" s="646"/>
      <c r="CL39" s="647"/>
      <c r="CM39" s="648">
        <v>
473166244</v>
      </c>
      <c r="CN39" s="649"/>
      <c r="CO39" s="649"/>
      <c r="CP39" s="649"/>
      <c r="CQ39" s="649"/>
      <c r="CR39" s="649"/>
      <c r="CS39" s="649"/>
      <c r="CT39" s="650"/>
      <c r="CU39" s="653">
        <v>
6.4</v>
      </c>
      <c r="CV39" s="669"/>
      <c r="CW39" s="669"/>
      <c r="CX39" s="670"/>
      <c r="CY39" s="657">
        <v>
437203718</v>
      </c>
      <c r="CZ39" s="667"/>
      <c r="DA39" s="667"/>
      <c r="DB39" s="667"/>
      <c r="DC39" s="667"/>
      <c r="DD39" s="667"/>
      <c r="DE39" s="667"/>
      <c r="DF39" s="668"/>
      <c r="DG39" s="657">
        <v>
437203718</v>
      </c>
      <c r="DH39" s="667"/>
      <c r="DI39" s="667"/>
      <c r="DJ39" s="667"/>
      <c r="DK39" s="667"/>
      <c r="DL39" s="667"/>
      <c r="DM39" s="667"/>
      <c r="DN39" s="667"/>
      <c r="DO39" s="667"/>
      <c r="DP39" s="667"/>
      <c r="DQ39" s="668"/>
      <c r="DR39" s="653">
        <v>
10.1</v>
      </c>
      <c r="DS39" s="669"/>
      <c r="DT39" s="669"/>
      <c r="DU39" s="669"/>
      <c r="DV39" s="669"/>
      <c r="DW39" s="669"/>
      <c r="DX39" s="671"/>
    </row>
    <row r="40" spans="2:128" ht="11.25" customHeight="1">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91"/>
      <c r="AQ40" s="692"/>
      <c r="AR40" s="692"/>
      <c r="AS40" s="692"/>
      <c r="AT40" s="695"/>
      <c r="AU40" s="225"/>
      <c r="AV40" s="225"/>
      <c r="AW40" s="225"/>
      <c r="AX40" s="663" t="s">
        <v>
304</v>
      </c>
      <c r="AY40" s="664"/>
      <c r="AZ40" s="664"/>
      <c r="BA40" s="664"/>
      <c r="BB40" s="664"/>
      <c r="BC40" s="665"/>
      <c r="BD40" s="682">
        <v>
99.8</v>
      </c>
      <c r="BE40" s="683"/>
      <c r="BF40" s="683"/>
      <c r="BG40" s="683"/>
      <c r="BH40" s="683"/>
      <c r="BI40" s="683">
        <v>
99.5</v>
      </c>
      <c r="BJ40" s="683"/>
      <c r="BK40" s="683"/>
      <c r="BL40" s="683"/>
      <c r="BM40" s="684"/>
      <c r="BN40" s="682">
        <v>
99.8</v>
      </c>
      <c r="BO40" s="683"/>
      <c r="BP40" s="683"/>
      <c r="BQ40" s="683"/>
      <c r="BR40" s="683"/>
      <c r="BS40" s="683">
        <v>
99.4</v>
      </c>
      <c r="BT40" s="683"/>
      <c r="BU40" s="683"/>
      <c r="BV40" s="683"/>
      <c r="BW40" s="684"/>
      <c r="BY40" s="710" t="s">
        <v>
305</v>
      </c>
      <c r="BZ40" s="711"/>
      <c r="CA40" s="645" t="s">
        <v>
60</v>
      </c>
      <c r="CB40" s="646"/>
      <c r="CC40" s="646"/>
      <c r="CD40" s="646"/>
      <c r="CE40" s="646"/>
      <c r="CF40" s="646"/>
      <c r="CG40" s="646"/>
      <c r="CH40" s="646"/>
      <c r="CI40" s="646"/>
      <c r="CJ40" s="646"/>
      <c r="CK40" s="646"/>
      <c r="CL40" s="647"/>
      <c r="CM40" s="648">
        <v>
473166217</v>
      </c>
      <c r="CN40" s="667"/>
      <c r="CO40" s="667"/>
      <c r="CP40" s="667"/>
      <c r="CQ40" s="667"/>
      <c r="CR40" s="667"/>
      <c r="CS40" s="667"/>
      <c r="CT40" s="668"/>
      <c r="CU40" s="653">
        <v>
6.4</v>
      </c>
      <c r="CV40" s="669"/>
      <c r="CW40" s="669"/>
      <c r="CX40" s="670"/>
      <c r="CY40" s="657">
        <v>
437203691</v>
      </c>
      <c r="CZ40" s="667"/>
      <c r="DA40" s="667"/>
      <c r="DB40" s="667"/>
      <c r="DC40" s="667"/>
      <c r="DD40" s="667"/>
      <c r="DE40" s="667"/>
      <c r="DF40" s="668"/>
      <c r="DG40" s="657">
        <v>
437203691</v>
      </c>
      <c r="DH40" s="667"/>
      <c r="DI40" s="667"/>
      <c r="DJ40" s="667"/>
      <c r="DK40" s="667"/>
      <c r="DL40" s="667"/>
      <c r="DM40" s="667"/>
      <c r="DN40" s="667"/>
      <c r="DO40" s="667"/>
      <c r="DP40" s="667"/>
      <c r="DQ40" s="668"/>
      <c r="DR40" s="653">
        <v>
10.1</v>
      </c>
      <c r="DS40" s="669"/>
      <c r="DT40" s="669"/>
      <c r="DU40" s="669"/>
      <c r="DV40" s="669"/>
      <c r="DW40" s="669"/>
      <c r="DX40" s="671"/>
    </row>
    <row r="41" spans="2:128" ht="11.25" customHeight="1">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703" t="s">
        <v>
306</v>
      </c>
      <c r="AQ41" s="704"/>
      <c r="AR41" s="704"/>
      <c r="AS41" s="704"/>
      <c r="AT41" s="704"/>
      <c r="AU41" s="704"/>
      <c r="AV41" s="704"/>
      <c r="AW41" s="705"/>
      <c r="AX41" s="706" t="s">
        <v>
307</v>
      </c>
      <c r="AY41" s="706"/>
      <c r="AZ41" s="706"/>
      <c r="BA41" s="706"/>
      <c r="BB41" s="706"/>
      <c r="BC41" s="706"/>
      <c r="BD41" s="707">
        <v>
21940949</v>
      </c>
      <c r="BE41" s="708"/>
      <c r="BF41" s="708"/>
      <c r="BG41" s="708"/>
      <c r="BH41" s="708"/>
      <c r="BI41" s="708"/>
      <c r="BJ41" s="708"/>
      <c r="BK41" s="708"/>
      <c r="BL41" s="708"/>
      <c r="BM41" s="709"/>
      <c r="BN41" s="707" t="s">
        <v>
308</v>
      </c>
      <c r="BO41" s="708"/>
      <c r="BP41" s="708"/>
      <c r="BQ41" s="708"/>
      <c r="BR41" s="708"/>
      <c r="BS41" s="708"/>
      <c r="BT41" s="708"/>
      <c r="BU41" s="708"/>
      <c r="BV41" s="708"/>
      <c r="BW41" s="709"/>
      <c r="BY41" s="712"/>
      <c r="BZ41" s="713"/>
      <c r="CA41" s="645" t="s">
        <v>
309</v>
      </c>
      <c r="CB41" s="646"/>
      <c r="CC41" s="646"/>
      <c r="CD41" s="646"/>
      <c r="CE41" s="646"/>
      <c r="CF41" s="646"/>
      <c r="CG41" s="646"/>
      <c r="CH41" s="646"/>
      <c r="CI41" s="646"/>
      <c r="CJ41" s="646"/>
      <c r="CK41" s="646"/>
      <c r="CL41" s="647"/>
      <c r="CM41" s="648">
        <v>
408368891</v>
      </c>
      <c r="CN41" s="649"/>
      <c r="CO41" s="649"/>
      <c r="CP41" s="649"/>
      <c r="CQ41" s="649"/>
      <c r="CR41" s="649"/>
      <c r="CS41" s="649"/>
      <c r="CT41" s="650"/>
      <c r="CU41" s="653">
        <v>
5.5</v>
      </c>
      <c r="CV41" s="669"/>
      <c r="CW41" s="669"/>
      <c r="CX41" s="670"/>
      <c r="CY41" s="657">
        <v>
373219039</v>
      </c>
      <c r="CZ41" s="667"/>
      <c r="DA41" s="667"/>
      <c r="DB41" s="667"/>
      <c r="DC41" s="667"/>
      <c r="DD41" s="667"/>
      <c r="DE41" s="667"/>
      <c r="DF41" s="668"/>
      <c r="DG41" s="657">
        <v>
373219039</v>
      </c>
      <c r="DH41" s="667"/>
      <c r="DI41" s="667"/>
      <c r="DJ41" s="667"/>
      <c r="DK41" s="667"/>
      <c r="DL41" s="667"/>
      <c r="DM41" s="667"/>
      <c r="DN41" s="667"/>
      <c r="DO41" s="667"/>
      <c r="DP41" s="667"/>
      <c r="DQ41" s="668"/>
      <c r="DR41" s="653">
        <v>
8.6</v>
      </c>
      <c r="DS41" s="669"/>
      <c r="DT41" s="669"/>
      <c r="DU41" s="669"/>
      <c r="DV41" s="669"/>
      <c r="DW41" s="669"/>
      <c r="DX41" s="671"/>
    </row>
    <row r="42" spans="2:128" ht="11.25" customHeight="1">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96" t="s">
        <v>
310</v>
      </c>
      <c r="AQ42" s="697"/>
      <c r="AR42" s="697"/>
      <c r="AS42" s="697"/>
      <c r="AT42" s="697"/>
      <c r="AU42" s="697"/>
      <c r="AV42" s="697"/>
      <c r="AW42" s="698"/>
      <c r="AX42" s="699" t="s">
        <v>
311</v>
      </c>
      <c r="AY42" s="699"/>
      <c r="AZ42" s="699"/>
      <c r="BA42" s="699"/>
      <c r="BB42" s="699"/>
      <c r="BC42" s="699"/>
      <c r="BD42" s="700">
        <v>
21940949</v>
      </c>
      <c r="BE42" s="701"/>
      <c r="BF42" s="701"/>
      <c r="BG42" s="701"/>
      <c r="BH42" s="701"/>
      <c r="BI42" s="701"/>
      <c r="BJ42" s="701"/>
      <c r="BK42" s="701"/>
      <c r="BL42" s="701"/>
      <c r="BM42" s="702"/>
      <c r="BN42" s="700" t="s">
        <v>
312</v>
      </c>
      <c r="BO42" s="701"/>
      <c r="BP42" s="701"/>
      <c r="BQ42" s="701"/>
      <c r="BR42" s="701"/>
      <c r="BS42" s="701"/>
      <c r="BT42" s="701"/>
      <c r="BU42" s="701"/>
      <c r="BV42" s="701"/>
      <c r="BW42" s="702"/>
      <c r="BY42" s="712"/>
      <c r="BZ42" s="713"/>
      <c r="CA42" s="645" t="s">
        <v>
313</v>
      </c>
      <c r="CB42" s="646"/>
      <c r="CC42" s="646"/>
      <c r="CD42" s="646"/>
      <c r="CE42" s="646"/>
      <c r="CF42" s="646"/>
      <c r="CG42" s="646"/>
      <c r="CH42" s="646"/>
      <c r="CI42" s="646"/>
      <c r="CJ42" s="646"/>
      <c r="CK42" s="646"/>
      <c r="CL42" s="647"/>
      <c r="CM42" s="648">
        <v>
64797326</v>
      </c>
      <c r="CN42" s="667"/>
      <c r="CO42" s="667"/>
      <c r="CP42" s="667"/>
      <c r="CQ42" s="667"/>
      <c r="CR42" s="667"/>
      <c r="CS42" s="667"/>
      <c r="CT42" s="668"/>
      <c r="CU42" s="653">
        <v>
0.9</v>
      </c>
      <c r="CV42" s="669"/>
      <c r="CW42" s="669"/>
      <c r="CX42" s="670"/>
      <c r="CY42" s="657">
        <v>
63984652</v>
      </c>
      <c r="CZ42" s="667"/>
      <c r="DA42" s="667"/>
      <c r="DB42" s="667"/>
      <c r="DC42" s="667"/>
      <c r="DD42" s="667"/>
      <c r="DE42" s="667"/>
      <c r="DF42" s="668"/>
      <c r="DG42" s="657">
        <v>
63984652</v>
      </c>
      <c r="DH42" s="667"/>
      <c r="DI42" s="667"/>
      <c r="DJ42" s="667"/>
      <c r="DK42" s="667"/>
      <c r="DL42" s="667"/>
      <c r="DM42" s="667"/>
      <c r="DN42" s="667"/>
      <c r="DO42" s="667"/>
      <c r="DP42" s="667"/>
      <c r="DQ42" s="668"/>
      <c r="DR42" s="653">
        <v>
1.5</v>
      </c>
      <c r="DS42" s="669"/>
      <c r="DT42" s="669"/>
      <c r="DU42" s="669"/>
      <c r="DV42" s="669"/>
      <c r="DW42" s="669"/>
      <c r="DX42" s="671"/>
    </row>
    <row r="43" spans="2:128" ht="11.25" customHeight="1">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80"/>
      <c r="AQ43" s="680"/>
      <c r="AR43" s="680"/>
      <c r="AS43" s="680"/>
      <c r="AT43" s="218"/>
      <c r="AU43" s="218"/>
      <c r="AV43" s="218"/>
      <c r="AW43" s="218"/>
      <c r="AX43" s="218"/>
      <c r="AY43" s="218"/>
      <c r="AZ43" s="218"/>
      <c r="BA43" s="218"/>
      <c r="BB43" s="218"/>
      <c r="BC43" s="218"/>
      <c r="BD43" s="681"/>
      <c r="BE43" s="681"/>
      <c r="BF43" s="681"/>
      <c r="BG43" s="681"/>
      <c r="BH43" s="681"/>
      <c r="BI43" s="681"/>
      <c r="BJ43" s="681"/>
      <c r="BK43" s="681"/>
      <c r="BL43" s="681"/>
      <c r="BM43" s="681"/>
      <c r="BN43" s="681"/>
      <c r="BO43" s="681"/>
      <c r="BP43" s="681"/>
      <c r="BQ43" s="681"/>
      <c r="BR43" s="681"/>
      <c r="BS43" s="681"/>
      <c r="BT43" s="681"/>
      <c r="BU43" s="681"/>
      <c r="BV43" s="681"/>
      <c r="BW43" s="681"/>
      <c r="BY43" s="714"/>
      <c r="BZ43" s="715"/>
      <c r="CA43" s="645" t="s">
        <v>
314</v>
      </c>
      <c r="CB43" s="646"/>
      <c r="CC43" s="646"/>
      <c r="CD43" s="646"/>
      <c r="CE43" s="646"/>
      <c r="CF43" s="646"/>
      <c r="CG43" s="646"/>
      <c r="CH43" s="646"/>
      <c r="CI43" s="646"/>
      <c r="CJ43" s="646"/>
      <c r="CK43" s="646"/>
      <c r="CL43" s="647"/>
      <c r="CM43" s="648">
        <v>
27</v>
      </c>
      <c r="CN43" s="649"/>
      <c r="CO43" s="649"/>
      <c r="CP43" s="649"/>
      <c r="CQ43" s="649"/>
      <c r="CR43" s="649"/>
      <c r="CS43" s="649"/>
      <c r="CT43" s="650"/>
      <c r="CU43" s="653">
        <v>
0</v>
      </c>
      <c r="CV43" s="669"/>
      <c r="CW43" s="669"/>
      <c r="CX43" s="670"/>
      <c r="CY43" s="657">
        <v>
27</v>
      </c>
      <c r="CZ43" s="667"/>
      <c r="DA43" s="667"/>
      <c r="DB43" s="667"/>
      <c r="DC43" s="667"/>
      <c r="DD43" s="667"/>
      <c r="DE43" s="667"/>
      <c r="DF43" s="668"/>
      <c r="DG43" s="657">
        <v>
27</v>
      </c>
      <c r="DH43" s="667"/>
      <c r="DI43" s="667"/>
      <c r="DJ43" s="667"/>
      <c r="DK43" s="667"/>
      <c r="DL43" s="667"/>
      <c r="DM43" s="667"/>
      <c r="DN43" s="667"/>
      <c r="DO43" s="667"/>
      <c r="DP43" s="667"/>
      <c r="DQ43" s="668"/>
      <c r="DR43" s="653">
        <v>
0</v>
      </c>
      <c r="DS43" s="669"/>
      <c r="DT43" s="669"/>
      <c r="DU43" s="669"/>
      <c r="DV43" s="669"/>
      <c r="DW43" s="669"/>
      <c r="DX43" s="671"/>
    </row>
    <row r="44" spans="2:128" ht="11.25" customHeight="1">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80"/>
      <c r="AQ44" s="680"/>
      <c r="AR44" s="680"/>
      <c r="AS44" s="680"/>
      <c r="AT44" s="218"/>
      <c r="AU44" s="218"/>
      <c r="AV44" s="218"/>
      <c r="AW44" s="218"/>
      <c r="AX44" s="218"/>
      <c r="AY44" s="218"/>
      <c r="AZ44" s="218"/>
      <c r="BA44" s="218"/>
      <c r="BB44" s="218"/>
      <c r="BC44" s="218"/>
      <c r="BD44" s="681"/>
      <c r="BE44" s="681"/>
      <c r="BF44" s="681"/>
      <c r="BG44" s="681"/>
      <c r="BH44" s="681"/>
      <c r="BI44" s="681"/>
      <c r="BJ44" s="681"/>
      <c r="BK44" s="681"/>
      <c r="BL44" s="681"/>
      <c r="BM44" s="681"/>
      <c r="BN44" s="681"/>
      <c r="BO44" s="681"/>
      <c r="BP44" s="681"/>
      <c r="BQ44" s="681"/>
      <c r="BR44" s="681"/>
      <c r="BS44" s="681"/>
      <c r="BT44" s="681"/>
      <c r="BU44" s="681"/>
      <c r="BV44" s="681"/>
      <c r="BW44" s="681"/>
      <c r="BY44" s="645" t="s">
        <v>
315</v>
      </c>
      <c r="BZ44" s="646"/>
      <c r="CA44" s="646"/>
      <c r="CB44" s="646"/>
      <c r="CC44" s="646"/>
      <c r="CD44" s="646"/>
      <c r="CE44" s="646"/>
      <c r="CF44" s="646"/>
      <c r="CG44" s="646"/>
      <c r="CH44" s="646"/>
      <c r="CI44" s="646"/>
      <c r="CJ44" s="646"/>
      <c r="CK44" s="646"/>
      <c r="CL44" s="647"/>
      <c r="CM44" s="648">
        <v>
3779699147</v>
      </c>
      <c r="CN44" s="667"/>
      <c r="CO44" s="667"/>
      <c r="CP44" s="667"/>
      <c r="CQ44" s="667"/>
      <c r="CR44" s="667"/>
      <c r="CS44" s="667"/>
      <c r="CT44" s="668"/>
      <c r="CU44" s="653">
        <v>
51.2</v>
      </c>
      <c r="CV44" s="669"/>
      <c r="CW44" s="669"/>
      <c r="CX44" s="670"/>
      <c r="CY44" s="657">
        <v>
3223312256</v>
      </c>
      <c r="CZ44" s="667"/>
      <c r="DA44" s="667"/>
      <c r="DB44" s="667"/>
      <c r="DC44" s="667"/>
      <c r="DD44" s="667"/>
      <c r="DE44" s="667"/>
      <c r="DF44" s="668"/>
      <c r="DG44" s="657">
        <v>
1531664346</v>
      </c>
      <c r="DH44" s="667"/>
      <c r="DI44" s="667"/>
      <c r="DJ44" s="667"/>
      <c r="DK44" s="667"/>
      <c r="DL44" s="667"/>
      <c r="DM44" s="667"/>
      <c r="DN44" s="667"/>
      <c r="DO44" s="667"/>
      <c r="DP44" s="667"/>
      <c r="DQ44" s="668"/>
      <c r="DR44" s="653">
        <v>
35.5</v>
      </c>
      <c r="DS44" s="669"/>
      <c r="DT44" s="669"/>
      <c r="DU44" s="669"/>
      <c r="DV44" s="669"/>
      <c r="DW44" s="669"/>
      <c r="DX44" s="671"/>
    </row>
    <row r="45" spans="2:128" ht="11.25" customHeight="1">
      <c r="B45" s="212" t="s">
        <v>
316</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45" t="s">
        <v>
317</v>
      </c>
      <c r="BZ45" s="646"/>
      <c r="CA45" s="646"/>
      <c r="CB45" s="646"/>
      <c r="CC45" s="646"/>
      <c r="CD45" s="646"/>
      <c r="CE45" s="646"/>
      <c r="CF45" s="646"/>
      <c r="CG45" s="646"/>
      <c r="CH45" s="646"/>
      <c r="CI45" s="646"/>
      <c r="CJ45" s="646"/>
      <c r="CK45" s="646"/>
      <c r="CL45" s="647"/>
      <c r="CM45" s="648">
        <v>
299955495</v>
      </c>
      <c r="CN45" s="649"/>
      <c r="CO45" s="649"/>
      <c r="CP45" s="649"/>
      <c r="CQ45" s="649"/>
      <c r="CR45" s="649"/>
      <c r="CS45" s="649"/>
      <c r="CT45" s="650"/>
      <c r="CU45" s="653">
        <v>
4.0999999999999996</v>
      </c>
      <c r="CV45" s="669"/>
      <c r="CW45" s="669"/>
      <c r="CX45" s="670"/>
      <c r="CY45" s="657">
        <v>
237934436</v>
      </c>
      <c r="CZ45" s="667"/>
      <c r="DA45" s="667"/>
      <c r="DB45" s="667"/>
      <c r="DC45" s="667"/>
      <c r="DD45" s="667"/>
      <c r="DE45" s="667"/>
      <c r="DF45" s="668"/>
      <c r="DG45" s="657">
        <v>
233857701</v>
      </c>
      <c r="DH45" s="667"/>
      <c r="DI45" s="667"/>
      <c r="DJ45" s="667"/>
      <c r="DK45" s="667"/>
      <c r="DL45" s="667"/>
      <c r="DM45" s="667"/>
      <c r="DN45" s="667"/>
      <c r="DO45" s="667"/>
      <c r="DP45" s="667"/>
      <c r="DQ45" s="668"/>
      <c r="DR45" s="653">
        <v>
5.4</v>
      </c>
      <c r="DS45" s="669"/>
      <c r="DT45" s="669"/>
      <c r="DU45" s="669"/>
      <c r="DV45" s="669"/>
      <c r="DW45" s="669"/>
      <c r="DX45" s="671"/>
    </row>
    <row r="46" spans="2:128" ht="11.25" customHeight="1">
      <c r="B46" s="716" t="s">
        <v>
318</v>
      </c>
      <c r="C46" s="716"/>
      <c r="D46" s="716"/>
      <c r="E46" s="716"/>
      <c r="F46" s="716"/>
      <c r="G46" s="716"/>
      <c r="H46" s="716"/>
      <c r="I46" s="716"/>
      <c r="J46" s="716"/>
      <c r="K46" s="716"/>
      <c r="L46" s="716"/>
      <c r="M46" s="716"/>
      <c r="N46" s="716"/>
      <c r="O46" s="716"/>
      <c r="P46" s="716"/>
      <c r="Q46" s="716"/>
      <c r="R46" s="716"/>
      <c r="S46" s="716"/>
      <c r="T46" s="716"/>
      <c r="U46" s="716"/>
      <c r="V46" s="716"/>
      <c r="W46" s="716"/>
      <c r="X46" s="716"/>
      <c r="Y46" s="716"/>
      <c r="Z46" s="716"/>
      <c r="AA46" s="716"/>
      <c r="AB46" s="716"/>
      <c r="AC46" s="716"/>
      <c r="AD46" s="716"/>
      <c r="AE46" s="716"/>
      <c r="AF46" s="716"/>
      <c r="AG46" s="716"/>
      <c r="AH46" s="716"/>
      <c r="AI46" s="716"/>
      <c r="AJ46" s="716"/>
      <c r="AK46" s="716"/>
      <c r="AL46" s="716"/>
      <c r="AM46" s="716"/>
      <c r="AN46" s="716"/>
      <c r="AO46" s="716"/>
      <c r="AP46" s="716"/>
      <c r="AQ46" s="716"/>
      <c r="AR46" s="716"/>
      <c r="AS46" s="716"/>
      <c r="AT46" s="716"/>
      <c r="AU46" s="716"/>
      <c r="AV46" s="716"/>
      <c r="AW46" s="716"/>
      <c r="AX46" s="716"/>
      <c r="AY46" s="716"/>
      <c r="AZ46" s="716"/>
      <c r="BA46" s="716"/>
      <c r="BB46" s="716"/>
      <c r="BC46" s="716"/>
      <c r="BD46" s="716"/>
      <c r="BE46" s="716"/>
      <c r="BF46" s="716"/>
      <c r="BG46" s="716"/>
      <c r="BH46" s="716"/>
      <c r="BI46" s="716"/>
      <c r="BJ46" s="716"/>
      <c r="BK46" s="716"/>
      <c r="BL46" s="716"/>
      <c r="BM46" s="716"/>
      <c r="BN46" s="716"/>
      <c r="BO46" s="716"/>
      <c r="BP46" s="716"/>
      <c r="BQ46" s="716"/>
      <c r="BR46" s="716"/>
      <c r="BS46" s="716"/>
      <c r="BT46" s="716"/>
      <c r="BU46" s="716"/>
      <c r="BV46" s="716"/>
      <c r="BW46" s="716"/>
      <c r="BX46" s="717"/>
      <c r="BY46" s="645" t="s">
        <v>
319</v>
      </c>
      <c r="BZ46" s="646"/>
      <c r="CA46" s="646"/>
      <c r="CB46" s="646"/>
      <c r="CC46" s="646"/>
      <c r="CD46" s="646"/>
      <c r="CE46" s="646"/>
      <c r="CF46" s="646"/>
      <c r="CG46" s="646"/>
      <c r="CH46" s="646"/>
      <c r="CI46" s="646"/>
      <c r="CJ46" s="646"/>
      <c r="CK46" s="646"/>
      <c r="CL46" s="647"/>
      <c r="CM46" s="648">
        <v>
104946823</v>
      </c>
      <c r="CN46" s="667"/>
      <c r="CO46" s="667"/>
      <c r="CP46" s="667"/>
      <c r="CQ46" s="667"/>
      <c r="CR46" s="667"/>
      <c r="CS46" s="667"/>
      <c r="CT46" s="668"/>
      <c r="CU46" s="653">
        <v>
1.4</v>
      </c>
      <c r="CV46" s="669"/>
      <c r="CW46" s="669"/>
      <c r="CX46" s="670"/>
      <c r="CY46" s="657">
        <v>
66462028</v>
      </c>
      <c r="CZ46" s="667"/>
      <c r="DA46" s="667"/>
      <c r="DB46" s="667"/>
      <c r="DC46" s="667"/>
      <c r="DD46" s="667"/>
      <c r="DE46" s="667"/>
      <c r="DF46" s="668"/>
      <c r="DG46" s="657">
        <v>
66426306</v>
      </c>
      <c r="DH46" s="667"/>
      <c r="DI46" s="667"/>
      <c r="DJ46" s="667"/>
      <c r="DK46" s="667"/>
      <c r="DL46" s="667"/>
      <c r="DM46" s="667"/>
      <c r="DN46" s="667"/>
      <c r="DO46" s="667"/>
      <c r="DP46" s="667"/>
      <c r="DQ46" s="668"/>
      <c r="DR46" s="653">
        <v>
1.5</v>
      </c>
      <c r="DS46" s="669"/>
      <c r="DT46" s="669"/>
      <c r="DU46" s="669"/>
      <c r="DV46" s="669"/>
      <c r="DW46" s="669"/>
      <c r="DX46" s="671"/>
    </row>
    <row r="47" spans="2:128" ht="11.25" customHeight="1">
      <c r="B47" s="716" t="s">
        <v>
320</v>
      </c>
      <c r="C47" s="716"/>
      <c r="D47" s="716"/>
      <c r="E47" s="716"/>
      <c r="F47" s="716"/>
      <c r="G47" s="716"/>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6"/>
      <c r="AY47" s="716"/>
      <c r="AZ47" s="716"/>
      <c r="BA47" s="716"/>
      <c r="BB47" s="716"/>
      <c r="BC47" s="716"/>
      <c r="BD47" s="716"/>
      <c r="BE47" s="716"/>
      <c r="BF47" s="716"/>
      <c r="BG47" s="716"/>
      <c r="BH47" s="716"/>
      <c r="BI47" s="716"/>
      <c r="BJ47" s="716"/>
      <c r="BK47" s="716"/>
      <c r="BL47" s="716"/>
      <c r="BM47" s="716"/>
      <c r="BN47" s="716"/>
      <c r="BO47" s="716"/>
      <c r="BP47" s="716"/>
      <c r="BQ47" s="716"/>
      <c r="BR47" s="716"/>
      <c r="BS47" s="716"/>
      <c r="BT47" s="716"/>
      <c r="BU47" s="716"/>
      <c r="BV47" s="716"/>
      <c r="BW47" s="716"/>
      <c r="BX47" s="717"/>
      <c r="BY47" s="645" t="s">
        <v>
321</v>
      </c>
      <c r="BZ47" s="646"/>
      <c r="CA47" s="646"/>
      <c r="CB47" s="646"/>
      <c r="CC47" s="646"/>
      <c r="CD47" s="646"/>
      <c r="CE47" s="646"/>
      <c r="CF47" s="646"/>
      <c r="CG47" s="646"/>
      <c r="CH47" s="646"/>
      <c r="CI47" s="646"/>
      <c r="CJ47" s="646"/>
      <c r="CK47" s="646"/>
      <c r="CL47" s="647"/>
      <c r="CM47" s="648">
        <v>
2732350255</v>
      </c>
      <c r="CN47" s="649"/>
      <c r="CO47" s="649"/>
      <c r="CP47" s="649"/>
      <c r="CQ47" s="649"/>
      <c r="CR47" s="649"/>
      <c r="CS47" s="649"/>
      <c r="CT47" s="650"/>
      <c r="CU47" s="653">
        <v>
37</v>
      </c>
      <c r="CV47" s="669"/>
      <c r="CW47" s="669"/>
      <c r="CX47" s="670"/>
      <c r="CY47" s="657">
        <v>
2581981148</v>
      </c>
      <c r="CZ47" s="667"/>
      <c r="DA47" s="667"/>
      <c r="DB47" s="667"/>
      <c r="DC47" s="667"/>
      <c r="DD47" s="667"/>
      <c r="DE47" s="667"/>
      <c r="DF47" s="668"/>
      <c r="DG47" s="657">
        <v>
1141477387</v>
      </c>
      <c r="DH47" s="667"/>
      <c r="DI47" s="667"/>
      <c r="DJ47" s="667"/>
      <c r="DK47" s="667"/>
      <c r="DL47" s="667"/>
      <c r="DM47" s="667"/>
      <c r="DN47" s="667"/>
      <c r="DO47" s="667"/>
      <c r="DP47" s="667"/>
      <c r="DQ47" s="668"/>
      <c r="DR47" s="653">
        <v>
26.4</v>
      </c>
      <c r="DS47" s="669"/>
      <c r="DT47" s="669"/>
      <c r="DU47" s="669"/>
      <c r="DV47" s="669"/>
      <c r="DW47" s="669"/>
      <c r="DX47" s="671"/>
    </row>
    <row r="48" spans="2:128" ht="11.25" customHeight="1">
      <c r="AP48" s="680"/>
      <c r="AQ48" s="680"/>
      <c r="AR48" s="680"/>
      <c r="AS48" s="680"/>
      <c r="AT48" s="218"/>
      <c r="AU48" s="218"/>
      <c r="AV48" s="218"/>
      <c r="AW48" s="218"/>
      <c r="AX48" s="218"/>
      <c r="AY48" s="218"/>
      <c r="AZ48" s="218"/>
      <c r="BA48" s="218"/>
      <c r="BB48" s="218"/>
      <c r="BC48" s="218"/>
      <c r="BD48" s="681"/>
      <c r="BE48" s="681"/>
      <c r="BF48" s="681"/>
      <c r="BG48" s="681"/>
      <c r="BH48" s="681"/>
      <c r="BI48" s="681"/>
      <c r="BJ48" s="681"/>
      <c r="BK48" s="681"/>
      <c r="BL48" s="681"/>
      <c r="BM48" s="681"/>
      <c r="BN48" s="681"/>
      <c r="BO48" s="681"/>
      <c r="BP48" s="681"/>
      <c r="BQ48" s="681"/>
      <c r="BR48" s="681"/>
      <c r="BS48" s="681"/>
      <c r="BT48" s="681"/>
      <c r="BU48" s="681"/>
      <c r="BV48" s="681"/>
      <c r="BW48" s="681"/>
      <c r="BY48" s="645" t="s">
        <v>
322</v>
      </c>
      <c r="BZ48" s="646"/>
      <c r="CA48" s="646"/>
      <c r="CB48" s="646"/>
      <c r="CC48" s="646"/>
      <c r="CD48" s="646"/>
      <c r="CE48" s="646"/>
      <c r="CF48" s="646"/>
      <c r="CG48" s="646"/>
      <c r="CH48" s="646"/>
      <c r="CI48" s="646"/>
      <c r="CJ48" s="646"/>
      <c r="CK48" s="646"/>
      <c r="CL48" s="647"/>
      <c r="CM48" s="648">
        <v>
90339592</v>
      </c>
      <c r="CN48" s="667"/>
      <c r="CO48" s="667"/>
      <c r="CP48" s="667"/>
      <c r="CQ48" s="667"/>
      <c r="CR48" s="667"/>
      <c r="CS48" s="667"/>
      <c r="CT48" s="668"/>
      <c r="CU48" s="653">
        <v>
1.2</v>
      </c>
      <c r="CV48" s="669"/>
      <c r="CW48" s="669"/>
      <c r="CX48" s="670"/>
      <c r="CY48" s="657">
        <v>
88219876</v>
      </c>
      <c r="CZ48" s="667"/>
      <c r="DA48" s="667"/>
      <c r="DB48" s="667"/>
      <c r="DC48" s="667"/>
      <c r="DD48" s="667"/>
      <c r="DE48" s="667"/>
      <c r="DF48" s="668"/>
      <c r="DG48" s="657">
        <v>
84416560</v>
      </c>
      <c r="DH48" s="667"/>
      <c r="DI48" s="667"/>
      <c r="DJ48" s="667"/>
      <c r="DK48" s="667"/>
      <c r="DL48" s="667"/>
      <c r="DM48" s="667"/>
      <c r="DN48" s="667"/>
      <c r="DO48" s="667"/>
      <c r="DP48" s="667"/>
      <c r="DQ48" s="668"/>
      <c r="DR48" s="653">
        <v>
2</v>
      </c>
      <c r="DS48" s="669"/>
      <c r="DT48" s="669"/>
      <c r="DU48" s="669"/>
      <c r="DV48" s="669"/>
      <c r="DW48" s="669"/>
      <c r="DX48" s="671"/>
    </row>
    <row r="49" spans="2:128" ht="11.25" customHeight="1">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80"/>
      <c r="AQ49" s="680"/>
      <c r="AR49" s="680"/>
      <c r="AS49" s="680"/>
      <c r="AT49" s="218"/>
      <c r="AU49" s="218"/>
      <c r="AV49" s="218"/>
      <c r="AW49" s="218"/>
      <c r="AX49" s="218"/>
      <c r="AY49" s="218"/>
      <c r="AZ49" s="218"/>
      <c r="BA49" s="218"/>
      <c r="BB49" s="218"/>
      <c r="BC49" s="218"/>
      <c r="BD49" s="681"/>
      <c r="BE49" s="681"/>
      <c r="BF49" s="681"/>
      <c r="BG49" s="681"/>
      <c r="BH49" s="681"/>
      <c r="BI49" s="681"/>
      <c r="BJ49" s="681"/>
      <c r="BK49" s="681"/>
      <c r="BL49" s="681"/>
      <c r="BM49" s="681"/>
      <c r="BN49" s="681"/>
      <c r="BO49" s="681"/>
      <c r="BP49" s="681"/>
      <c r="BQ49" s="681"/>
      <c r="BR49" s="681"/>
      <c r="BS49" s="681"/>
      <c r="BT49" s="681"/>
      <c r="BU49" s="681"/>
      <c r="BV49" s="681"/>
      <c r="BW49" s="681"/>
      <c r="BY49" s="645" t="s">
        <v>
323</v>
      </c>
      <c r="BZ49" s="646"/>
      <c r="CA49" s="646"/>
      <c r="CB49" s="646"/>
      <c r="CC49" s="646"/>
      <c r="CD49" s="646"/>
      <c r="CE49" s="646"/>
      <c r="CF49" s="646"/>
      <c r="CG49" s="646"/>
      <c r="CH49" s="646"/>
      <c r="CI49" s="646"/>
      <c r="CJ49" s="646"/>
      <c r="CK49" s="646"/>
      <c r="CL49" s="647"/>
      <c r="CM49" s="648">
        <v>
189617218</v>
      </c>
      <c r="CN49" s="649"/>
      <c r="CO49" s="649"/>
      <c r="CP49" s="649"/>
      <c r="CQ49" s="649"/>
      <c r="CR49" s="649"/>
      <c r="CS49" s="649"/>
      <c r="CT49" s="650"/>
      <c r="CU49" s="653">
        <v>
2.6</v>
      </c>
      <c r="CV49" s="669"/>
      <c r="CW49" s="669"/>
      <c r="CX49" s="670"/>
      <c r="CY49" s="657">
        <v>
169600327</v>
      </c>
      <c r="CZ49" s="667"/>
      <c r="DA49" s="667"/>
      <c r="DB49" s="667"/>
      <c r="DC49" s="667"/>
      <c r="DD49" s="667"/>
      <c r="DE49" s="667"/>
      <c r="DF49" s="668"/>
      <c r="DG49" s="657" t="s">
        <v>
208</v>
      </c>
      <c r="DH49" s="667"/>
      <c r="DI49" s="667"/>
      <c r="DJ49" s="667"/>
      <c r="DK49" s="667"/>
      <c r="DL49" s="667"/>
      <c r="DM49" s="667"/>
      <c r="DN49" s="667"/>
      <c r="DO49" s="667"/>
      <c r="DP49" s="667"/>
      <c r="DQ49" s="668"/>
      <c r="DR49" s="653" t="s">
        <v>
112</v>
      </c>
      <c r="DS49" s="669"/>
      <c r="DT49" s="669"/>
      <c r="DU49" s="669"/>
      <c r="DV49" s="669"/>
      <c r="DW49" s="669"/>
      <c r="DX49" s="671"/>
    </row>
    <row r="50" spans="2:128" ht="11.25" customHeight="1">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80"/>
      <c r="AQ50" s="680"/>
      <c r="AR50" s="680"/>
      <c r="AS50" s="680"/>
      <c r="AT50" s="218"/>
      <c r="AU50" s="218"/>
      <c r="AV50" s="218"/>
      <c r="AW50" s="218"/>
      <c r="AX50" s="218"/>
      <c r="AY50" s="218"/>
      <c r="AZ50" s="218"/>
      <c r="BA50" s="218"/>
      <c r="BB50" s="218"/>
      <c r="BC50" s="218"/>
      <c r="BD50" s="681"/>
      <c r="BE50" s="681"/>
      <c r="BF50" s="681"/>
      <c r="BG50" s="681"/>
      <c r="BH50" s="681"/>
      <c r="BI50" s="681"/>
      <c r="BJ50" s="681"/>
      <c r="BK50" s="681"/>
      <c r="BL50" s="681"/>
      <c r="BM50" s="681"/>
      <c r="BN50" s="681"/>
      <c r="BO50" s="681"/>
      <c r="BP50" s="681"/>
      <c r="BQ50" s="681"/>
      <c r="BR50" s="681"/>
      <c r="BS50" s="681"/>
      <c r="BT50" s="681"/>
      <c r="BU50" s="681"/>
      <c r="BV50" s="681"/>
      <c r="BW50" s="681"/>
      <c r="BY50" s="645" t="s">
        <v>
324</v>
      </c>
      <c r="BZ50" s="646"/>
      <c r="CA50" s="646"/>
      <c r="CB50" s="646"/>
      <c r="CC50" s="646"/>
      <c r="CD50" s="646"/>
      <c r="CE50" s="646"/>
      <c r="CF50" s="646"/>
      <c r="CG50" s="646"/>
      <c r="CH50" s="646"/>
      <c r="CI50" s="646"/>
      <c r="CJ50" s="646"/>
      <c r="CK50" s="646"/>
      <c r="CL50" s="647"/>
      <c r="CM50" s="648">
        <v>
84315044</v>
      </c>
      <c r="CN50" s="667"/>
      <c r="CO50" s="667"/>
      <c r="CP50" s="667"/>
      <c r="CQ50" s="667"/>
      <c r="CR50" s="667"/>
      <c r="CS50" s="667"/>
      <c r="CT50" s="668"/>
      <c r="CU50" s="653">
        <v>
1.1000000000000001</v>
      </c>
      <c r="CV50" s="669"/>
      <c r="CW50" s="669"/>
      <c r="CX50" s="670"/>
      <c r="CY50" s="657">
        <v>
69054947</v>
      </c>
      <c r="CZ50" s="667"/>
      <c r="DA50" s="667"/>
      <c r="DB50" s="667"/>
      <c r="DC50" s="667"/>
      <c r="DD50" s="667"/>
      <c r="DE50" s="667"/>
      <c r="DF50" s="668"/>
      <c r="DG50" s="657" t="s">
        <v>
208</v>
      </c>
      <c r="DH50" s="667"/>
      <c r="DI50" s="667"/>
      <c r="DJ50" s="667"/>
      <c r="DK50" s="667"/>
      <c r="DL50" s="667"/>
      <c r="DM50" s="667"/>
      <c r="DN50" s="667"/>
      <c r="DO50" s="667"/>
      <c r="DP50" s="667"/>
      <c r="DQ50" s="668"/>
      <c r="DR50" s="653" t="s">
        <v>
111</v>
      </c>
      <c r="DS50" s="669"/>
      <c r="DT50" s="669"/>
      <c r="DU50" s="669"/>
      <c r="DV50" s="669"/>
      <c r="DW50" s="669"/>
      <c r="DX50" s="671"/>
    </row>
    <row r="51" spans="2:128" ht="11.25" customHeight="1">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45" t="s">
        <v>
325</v>
      </c>
      <c r="BZ51" s="646"/>
      <c r="CA51" s="646"/>
      <c r="CB51" s="646"/>
      <c r="CC51" s="646"/>
      <c r="CD51" s="646"/>
      <c r="CE51" s="646"/>
      <c r="CF51" s="646"/>
      <c r="CG51" s="646"/>
      <c r="CH51" s="646"/>
      <c r="CI51" s="646"/>
      <c r="CJ51" s="646"/>
      <c r="CK51" s="646"/>
      <c r="CL51" s="647"/>
      <c r="CM51" s="648">
        <v>
278174720</v>
      </c>
      <c r="CN51" s="649"/>
      <c r="CO51" s="649"/>
      <c r="CP51" s="649"/>
      <c r="CQ51" s="649"/>
      <c r="CR51" s="649"/>
      <c r="CS51" s="649"/>
      <c r="CT51" s="650"/>
      <c r="CU51" s="653">
        <v>
3.8</v>
      </c>
      <c r="CV51" s="669"/>
      <c r="CW51" s="669"/>
      <c r="CX51" s="670"/>
      <c r="CY51" s="657">
        <v>
10059494</v>
      </c>
      <c r="CZ51" s="667"/>
      <c r="DA51" s="667"/>
      <c r="DB51" s="667"/>
      <c r="DC51" s="667"/>
      <c r="DD51" s="667"/>
      <c r="DE51" s="667"/>
      <c r="DF51" s="668"/>
      <c r="DG51" s="657">
        <v>
5486392</v>
      </c>
      <c r="DH51" s="667"/>
      <c r="DI51" s="667"/>
      <c r="DJ51" s="667"/>
      <c r="DK51" s="667"/>
      <c r="DL51" s="667"/>
      <c r="DM51" s="667"/>
      <c r="DN51" s="667"/>
      <c r="DO51" s="667"/>
      <c r="DP51" s="667"/>
      <c r="DQ51" s="668"/>
      <c r="DR51" s="653">
        <v>
0.1</v>
      </c>
      <c r="DS51" s="669"/>
      <c r="DT51" s="669"/>
      <c r="DU51" s="669"/>
      <c r="DV51" s="669"/>
      <c r="DW51" s="669"/>
      <c r="DX51" s="671"/>
    </row>
    <row r="52" spans="2:128" ht="11.25" customHeight="1">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725"/>
      <c r="AR52" s="725"/>
      <c r="AS52" s="725"/>
      <c r="AT52" s="725"/>
      <c r="AU52" s="725"/>
      <c r="AV52" s="725"/>
      <c r="AW52" s="725"/>
      <c r="AX52" s="725"/>
      <c r="AY52" s="725"/>
      <c r="AZ52" s="725"/>
      <c r="BA52" s="725"/>
      <c r="BB52" s="725"/>
      <c r="BC52" s="725"/>
      <c r="BD52" s="725"/>
      <c r="BE52" s="725"/>
      <c r="BF52" s="725"/>
      <c r="BG52" s="725"/>
      <c r="BH52" s="725"/>
      <c r="BI52" s="725"/>
      <c r="BJ52" s="725"/>
      <c r="BK52" s="725"/>
      <c r="BL52" s="725"/>
      <c r="BM52" s="725"/>
      <c r="BN52" s="725"/>
      <c r="BO52" s="725"/>
      <c r="BP52" s="725"/>
      <c r="BQ52" s="725"/>
      <c r="BR52" s="725"/>
      <c r="BS52" s="725"/>
      <c r="BT52" s="725"/>
      <c r="BU52" s="725"/>
      <c r="BV52" s="725"/>
      <c r="BW52" s="725"/>
      <c r="BY52" s="645" t="s">
        <v>
326</v>
      </c>
      <c r="BZ52" s="646"/>
      <c r="CA52" s="646"/>
      <c r="CB52" s="646"/>
      <c r="CC52" s="646"/>
      <c r="CD52" s="646"/>
      <c r="CE52" s="646"/>
      <c r="CF52" s="646"/>
      <c r="CG52" s="646"/>
      <c r="CH52" s="646"/>
      <c r="CI52" s="646"/>
      <c r="CJ52" s="646"/>
      <c r="CK52" s="646"/>
      <c r="CL52" s="647"/>
      <c r="CM52" s="648" t="s">
        <v>
111</v>
      </c>
      <c r="CN52" s="667"/>
      <c r="CO52" s="667"/>
      <c r="CP52" s="667"/>
      <c r="CQ52" s="667"/>
      <c r="CR52" s="667"/>
      <c r="CS52" s="667"/>
      <c r="CT52" s="668"/>
      <c r="CU52" s="653" t="s">
        <v>
111</v>
      </c>
      <c r="CV52" s="669"/>
      <c r="CW52" s="669"/>
      <c r="CX52" s="670"/>
      <c r="CY52" s="657" t="s">
        <v>
111</v>
      </c>
      <c r="CZ52" s="667"/>
      <c r="DA52" s="667"/>
      <c r="DB52" s="667"/>
      <c r="DC52" s="667"/>
      <c r="DD52" s="667"/>
      <c r="DE52" s="667"/>
      <c r="DF52" s="668"/>
      <c r="DG52" s="657" t="s">
        <v>
111</v>
      </c>
      <c r="DH52" s="667"/>
      <c r="DI52" s="667"/>
      <c r="DJ52" s="667"/>
      <c r="DK52" s="667"/>
      <c r="DL52" s="667"/>
      <c r="DM52" s="667"/>
      <c r="DN52" s="667"/>
      <c r="DO52" s="667"/>
      <c r="DP52" s="667"/>
      <c r="DQ52" s="668"/>
      <c r="DR52" s="653" t="s">
        <v>
222</v>
      </c>
      <c r="DS52" s="669"/>
      <c r="DT52" s="669"/>
      <c r="DU52" s="669"/>
      <c r="DV52" s="669"/>
      <c r="DW52" s="669"/>
      <c r="DX52" s="671"/>
    </row>
    <row r="53" spans="2:128" ht="11.25" customHeight="1">
      <c r="B53" s="227"/>
      <c r="AP53" s="222"/>
      <c r="AQ53" s="218"/>
      <c r="AR53" s="218"/>
      <c r="AS53" s="218"/>
      <c r="AT53" s="218"/>
      <c r="AU53" s="218"/>
      <c r="AV53" s="218"/>
      <c r="AW53" s="218"/>
      <c r="AX53" s="218"/>
      <c r="AY53" s="218"/>
      <c r="AZ53" s="718"/>
      <c r="BA53" s="718"/>
      <c r="BB53" s="718"/>
      <c r="BC53" s="718"/>
      <c r="BD53" s="218"/>
      <c r="BE53" s="218"/>
      <c r="BF53" s="218"/>
      <c r="BG53" s="218"/>
      <c r="BH53" s="218"/>
      <c r="BI53" s="218"/>
      <c r="BJ53" s="218"/>
      <c r="BK53" s="218"/>
      <c r="BL53" s="218"/>
      <c r="BM53" s="218"/>
      <c r="BN53" s="218"/>
      <c r="BO53" s="218"/>
      <c r="BP53" s="218"/>
      <c r="BQ53" s="218"/>
      <c r="BR53" s="218"/>
      <c r="BS53" s="718"/>
      <c r="BT53" s="718"/>
      <c r="BU53" s="718"/>
      <c r="BV53" s="718"/>
      <c r="BW53" s="718"/>
      <c r="BY53" s="645" t="s">
        <v>
327</v>
      </c>
      <c r="BZ53" s="646"/>
      <c r="CA53" s="646"/>
      <c r="CB53" s="646"/>
      <c r="CC53" s="646"/>
      <c r="CD53" s="646"/>
      <c r="CE53" s="646"/>
      <c r="CF53" s="646"/>
      <c r="CG53" s="646"/>
      <c r="CH53" s="646"/>
      <c r="CI53" s="646"/>
      <c r="CJ53" s="646"/>
      <c r="CK53" s="646"/>
      <c r="CL53" s="647"/>
      <c r="CM53" s="648">
        <v>
1476007235</v>
      </c>
      <c r="CN53" s="649"/>
      <c r="CO53" s="649"/>
      <c r="CP53" s="649"/>
      <c r="CQ53" s="649"/>
      <c r="CR53" s="649"/>
      <c r="CS53" s="649"/>
      <c r="CT53" s="650"/>
      <c r="CU53" s="653">
        <v>
20</v>
      </c>
      <c r="CV53" s="669"/>
      <c r="CW53" s="669"/>
      <c r="CX53" s="670"/>
      <c r="CY53" s="657">
        <v>
860577716</v>
      </c>
      <c r="CZ53" s="667"/>
      <c r="DA53" s="667"/>
      <c r="DB53" s="667"/>
      <c r="DC53" s="667"/>
      <c r="DD53" s="667"/>
      <c r="DE53" s="667"/>
      <c r="DF53" s="668"/>
      <c r="DG53" s="719"/>
      <c r="DH53" s="720"/>
      <c r="DI53" s="720"/>
      <c r="DJ53" s="720"/>
      <c r="DK53" s="720"/>
      <c r="DL53" s="720"/>
      <c r="DM53" s="720"/>
      <c r="DN53" s="720"/>
      <c r="DO53" s="720"/>
      <c r="DP53" s="720"/>
      <c r="DQ53" s="721"/>
      <c r="DR53" s="722"/>
      <c r="DS53" s="723"/>
      <c r="DT53" s="723"/>
      <c r="DU53" s="723"/>
      <c r="DV53" s="723"/>
      <c r="DW53" s="723"/>
      <c r="DX53" s="724"/>
    </row>
    <row r="54" spans="2:128" ht="11.25" customHeight="1">
      <c r="AP54" s="218"/>
      <c r="AQ54" s="222"/>
      <c r="AR54" s="222"/>
      <c r="AS54" s="222"/>
      <c r="AT54" s="222"/>
      <c r="AU54" s="222"/>
      <c r="AV54" s="222"/>
      <c r="AW54" s="222"/>
      <c r="AX54" s="222"/>
      <c r="AY54" s="218"/>
      <c r="AZ54" s="718"/>
      <c r="BA54" s="718"/>
      <c r="BB54" s="718"/>
      <c r="BC54" s="718"/>
      <c r="BD54" s="218"/>
      <c r="BE54" s="218"/>
      <c r="BF54" s="218"/>
      <c r="BG54" s="218"/>
      <c r="BH54" s="218"/>
      <c r="BI54" s="218"/>
      <c r="BJ54" s="218"/>
      <c r="BK54" s="218"/>
      <c r="BL54" s="218"/>
      <c r="BM54" s="218"/>
      <c r="BN54" s="218"/>
      <c r="BO54" s="218"/>
      <c r="BP54" s="218"/>
      <c r="BQ54" s="218"/>
      <c r="BR54" s="218"/>
      <c r="BS54" s="718"/>
      <c r="BT54" s="718"/>
      <c r="BU54" s="718"/>
      <c r="BV54" s="718"/>
      <c r="BW54" s="718"/>
      <c r="BY54" s="645" t="s">
        <v>
328</v>
      </c>
      <c r="BZ54" s="646"/>
      <c r="CA54" s="646"/>
      <c r="CB54" s="646"/>
      <c r="CC54" s="646"/>
      <c r="CD54" s="646"/>
      <c r="CE54" s="646"/>
      <c r="CF54" s="646"/>
      <c r="CG54" s="646"/>
      <c r="CH54" s="646"/>
      <c r="CI54" s="646"/>
      <c r="CJ54" s="646"/>
      <c r="CK54" s="646"/>
      <c r="CL54" s="647"/>
      <c r="CM54" s="648">
        <v>
30363428</v>
      </c>
      <c r="CN54" s="649"/>
      <c r="CO54" s="649"/>
      <c r="CP54" s="649"/>
      <c r="CQ54" s="649"/>
      <c r="CR54" s="649"/>
      <c r="CS54" s="649"/>
      <c r="CT54" s="650"/>
      <c r="CU54" s="653">
        <v>
0.4</v>
      </c>
      <c r="CV54" s="669"/>
      <c r="CW54" s="669"/>
      <c r="CX54" s="670"/>
      <c r="CY54" s="657">
        <v>
30185169</v>
      </c>
      <c r="CZ54" s="667"/>
      <c r="DA54" s="667"/>
      <c r="DB54" s="667"/>
      <c r="DC54" s="667"/>
      <c r="DD54" s="667"/>
      <c r="DE54" s="667"/>
      <c r="DF54" s="668"/>
      <c r="DG54" s="719"/>
      <c r="DH54" s="720"/>
      <c r="DI54" s="720"/>
      <c r="DJ54" s="720"/>
      <c r="DK54" s="720"/>
      <c r="DL54" s="720"/>
      <c r="DM54" s="720"/>
      <c r="DN54" s="720"/>
      <c r="DO54" s="720"/>
      <c r="DP54" s="720"/>
      <c r="DQ54" s="721"/>
      <c r="DR54" s="722"/>
      <c r="DS54" s="723"/>
      <c r="DT54" s="723"/>
      <c r="DU54" s="723"/>
      <c r="DV54" s="723"/>
      <c r="DW54" s="723"/>
      <c r="DX54" s="724"/>
    </row>
    <row r="55" spans="2:128" ht="11.25" customHeight="1">
      <c r="AP55" s="218"/>
      <c r="AQ55" s="222"/>
      <c r="AR55" s="222"/>
      <c r="AS55" s="222"/>
      <c r="AT55" s="222"/>
      <c r="AU55" s="222"/>
      <c r="AV55" s="222"/>
      <c r="AW55" s="222"/>
      <c r="AX55" s="222"/>
      <c r="AY55" s="218"/>
      <c r="AZ55" s="718"/>
      <c r="BA55" s="718"/>
      <c r="BB55" s="718"/>
      <c r="BC55" s="718"/>
      <c r="BD55" s="218"/>
      <c r="BE55" s="218"/>
      <c r="BF55" s="218"/>
      <c r="BG55" s="218"/>
      <c r="BH55" s="218"/>
      <c r="BI55" s="218"/>
      <c r="BJ55" s="218"/>
      <c r="BK55" s="218"/>
      <c r="BL55" s="218"/>
      <c r="BM55" s="218"/>
      <c r="BN55" s="218"/>
      <c r="BO55" s="218"/>
      <c r="BP55" s="218"/>
      <c r="BQ55" s="218"/>
      <c r="BR55" s="218"/>
      <c r="BS55" s="718"/>
      <c r="BT55" s="718"/>
      <c r="BU55" s="718"/>
      <c r="BV55" s="718"/>
      <c r="BW55" s="718"/>
      <c r="BY55" s="710" t="s">
        <v>
305</v>
      </c>
      <c r="BZ55" s="711"/>
      <c r="CA55" s="645" t="s">
        <v>
329</v>
      </c>
      <c r="CB55" s="726"/>
      <c r="CC55" s="726"/>
      <c r="CD55" s="726"/>
      <c r="CE55" s="726"/>
      <c r="CF55" s="726"/>
      <c r="CG55" s="726"/>
      <c r="CH55" s="726"/>
      <c r="CI55" s="726"/>
      <c r="CJ55" s="726"/>
      <c r="CK55" s="726"/>
      <c r="CL55" s="647"/>
      <c r="CM55" s="648">
        <v>
1474499499</v>
      </c>
      <c r="CN55" s="649"/>
      <c r="CO55" s="649"/>
      <c r="CP55" s="649"/>
      <c r="CQ55" s="649"/>
      <c r="CR55" s="649"/>
      <c r="CS55" s="649"/>
      <c r="CT55" s="650"/>
      <c r="CU55" s="653">
        <v>
20</v>
      </c>
      <c r="CV55" s="669"/>
      <c r="CW55" s="669"/>
      <c r="CX55" s="670"/>
      <c r="CY55" s="657">
        <v>
859698609</v>
      </c>
      <c r="CZ55" s="667"/>
      <c r="DA55" s="667"/>
      <c r="DB55" s="667"/>
      <c r="DC55" s="667"/>
      <c r="DD55" s="667"/>
      <c r="DE55" s="667"/>
      <c r="DF55" s="668"/>
      <c r="DG55" s="719"/>
      <c r="DH55" s="720"/>
      <c r="DI55" s="720"/>
      <c r="DJ55" s="720"/>
      <c r="DK55" s="720"/>
      <c r="DL55" s="720"/>
      <c r="DM55" s="720"/>
      <c r="DN55" s="720"/>
      <c r="DO55" s="720"/>
      <c r="DP55" s="720"/>
      <c r="DQ55" s="721"/>
      <c r="DR55" s="722"/>
      <c r="DS55" s="723"/>
      <c r="DT55" s="723"/>
      <c r="DU55" s="723"/>
      <c r="DV55" s="723"/>
      <c r="DW55" s="723"/>
      <c r="DX55" s="724"/>
    </row>
    <row r="56" spans="2:128" ht="11.25" customHeight="1">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712"/>
      <c r="BZ56" s="713"/>
      <c r="CA56" s="645" t="s">
        <v>
330</v>
      </c>
      <c r="CB56" s="646"/>
      <c r="CC56" s="646"/>
      <c r="CD56" s="646"/>
      <c r="CE56" s="646"/>
      <c r="CF56" s="646"/>
      <c r="CG56" s="646"/>
      <c r="CH56" s="646"/>
      <c r="CI56" s="646"/>
      <c r="CJ56" s="646"/>
      <c r="CK56" s="646"/>
      <c r="CL56" s="647"/>
      <c r="CM56" s="648">
        <v>
170428009</v>
      </c>
      <c r="CN56" s="649"/>
      <c r="CO56" s="649"/>
      <c r="CP56" s="649"/>
      <c r="CQ56" s="649"/>
      <c r="CR56" s="649"/>
      <c r="CS56" s="649"/>
      <c r="CT56" s="650"/>
      <c r="CU56" s="653">
        <v>
2.2999999999999998</v>
      </c>
      <c r="CV56" s="669"/>
      <c r="CW56" s="669"/>
      <c r="CX56" s="670"/>
      <c r="CY56" s="657">
        <v>
30377841</v>
      </c>
      <c r="CZ56" s="667"/>
      <c r="DA56" s="667"/>
      <c r="DB56" s="667"/>
      <c r="DC56" s="667"/>
      <c r="DD56" s="667"/>
      <c r="DE56" s="667"/>
      <c r="DF56" s="668"/>
      <c r="DG56" s="719"/>
      <c r="DH56" s="720"/>
      <c r="DI56" s="720"/>
      <c r="DJ56" s="720"/>
      <c r="DK56" s="720"/>
      <c r="DL56" s="720"/>
      <c r="DM56" s="720"/>
      <c r="DN56" s="720"/>
      <c r="DO56" s="720"/>
      <c r="DP56" s="720"/>
      <c r="DQ56" s="721"/>
      <c r="DR56" s="722"/>
      <c r="DS56" s="723"/>
      <c r="DT56" s="723"/>
      <c r="DU56" s="723"/>
      <c r="DV56" s="723"/>
      <c r="DW56" s="723"/>
      <c r="DX56" s="724"/>
    </row>
    <row r="57" spans="2:128" ht="11.25" customHeight="1">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712"/>
      <c r="BZ57" s="713"/>
      <c r="CA57" s="645" t="s">
        <v>
331</v>
      </c>
      <c r="CB57" s="646"/>
      <c r="CC57" s="646"/>
      <c r="CD57" s="646"/>
      <c r="CE57" s="646"/>
      <c r="CF57" s="646"/>
      <c r="CG57" s="646"/>
      <c r="CH57" s="646"/>
      <c r="CI57" s="646"/>
      <c r="CJ57" s="646"/>
      <c r="CK57" s="646"/>
      <c r="CL57" s="647"/>
      <c r="CM57" s="648">
        <v>
1261484873</v>
      </c>
      <c r="CN57" s="649"/>
      <c r="CO57" s="649"/>
      <c r="CP57" s="649"/>
      <c r="CQ57" s="649"/>
      <c r="CR57" s="649"/>
      <c r="CS57" s="649"/>
      <c r="CT57" s="650"/>
      <c r="CU57" s="653">
        <v>
17.100000000000001</v>
      </c>
      <c r="CV57" s="669"/>
      <c r="CW57" s="669"/>
      <c r="CX57" s="670"/>
      <c r="CY57" s="657">
        <v>
786734151</v>
      </c>
      <c r="CZ57" s="667"/>
      <c r="DA57" s="667"/>
      <c r="DB57" s="667"/>
      <c r="DC57" s="667"/>
      <c r="DD57" s="667"/>
      <c r="DE57" s="667"/>
      <c r="DF57" s="668"/>
      <c r="DG57" s="719"/>
      <c r="DH57" s="720"/>
      <c r="DI57" s="720"/>
      <c r="DJ57" s="720"/>
      <c r="DK57" s="720"/>
      <c r="DL57" s="720"/>
      <c r="DM57" s="720"/>
      <c r="DN57" s="720"/>
      <c r="DO57" s="720"/>
      <c r="DP57" s="720"/>
      <c r="DQ57" s="721"/>
      <c r="DR57" s="722"/>
      <c r="DS57" s="723"/>
      <c r="DT57" s="723"/>
      <c r="DU57" s="723"/>
      <c r="DV57" s="723"/>
      <c r="DW57" s="723"/>
      <c r="DX57" s="724"/>
    </row>
    <row r="58" spans="2:128" ht="11.25" customHeight="1">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712"/>
      <c r="BZ58" s="713"/>
      <c r="CA58" s="645" t="s">
        <v>
332</v>
      </c>
      <c r="CB58" s="646"/>
      <c r="CC58" s="646"/>
      <c r="CD58" s="646"/>
      <c r="CE58" s="646"/>
      <c r="CF58" s="646"/>
      <c r="CG58" s="646"/>
      <c r="CH58" s="646"/>
      <c r="CI58" s="646"/>
      <c r="CJ58" s="646"/>
      <c r="CK58" s="646"/>
      <c r="CL58" s="647"/>
      <c r="CM58" s="648">
        <v>
1507736</v>
      </c>
      <c r="CN58" s="649"/>
      <c r="CO58" s="649"/>
      <c r="CP58" s="649"/>
      <c r="CQ58" s="649"/>
      <c r="CR58" s="649"/>
      <c r="CS58" s="649"/>
      <c r="CT58" s="650"/>
      <c r="CU58" s="653">
        <v>
0</v>
      </c>
      <c r="CV58" s="669"/>
      <c r="CW58" s="669"/>
      <c r="CX58" s="670"/>
      <c r="CY58" s="657">
        <v>
879107</v>
      </c>
      <c r="CZ58" s="667"/>
      <c r="DA58" s="667"/>
      <c r="DB58" s="667"/>
      <c r="DC58" s="667"/>
      <c r="DD58" s="667"/>
      <c r="DE58" s="667"/>
      <c r="DF58" s="668"/>
      <c r="DG58" s="719"/>
      <c r="DH58" s="720"/>
      <c r="DI58" s="720"/>
      <c r="DJ58" s="720"/>
      <c r="DK58" s="720"/>
      <c r="DL58" s="720"/>
      <c r="DM58" s="720"/>
      <c r="DN58" s="720"/>
      <c r="DO58" s="720"/>
      <c r="DP58" s="720"/>
      <c r="DQ58" s="721"/>
      <c r="DR58" s="722"/>
      <c r="DS58" s="723"/>
      <c r="DT58" s="723"/>
      <c r="DU58" s="723"/>
      <c r="DV58" s="723"/>
      <c r="DW58" s="723"/>
      <c r="DX58" s="724"/>
    </row>
    <row r="59" spans="2:128" ht="11.25" customHeight="1">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714"/>
      <c r="BZ59" s="715"/>
      <c r="CA59" s="645" t="s">
        <v>
333</v>
      </c>
      <c r="CB59" s="646"/>
      <c r="CC59" s="646"/>
      <c r="CD59" s="646"/>
      <c r="CE59" s="646"/>
      <c r="CF59" s="646"/>
      <c r="CG59" s="646"/>
      <c r="CH59" s="646"/>
      <c r="CI59" s="646"/>
      <c r="CJ59" s="646"/>
      <c r="CK59" s="646"/>
      <c r="CL59" s="647"/>
      <c r="CM59" s="648" t="s">
        <v>
111</v>
      </c>
      <c r="CN59" s="649"/>
      <c r="CO59" s="649"/>
      <c r="CP59" s="649"/>
      <c r="CQ59" s="649"/>
      <c r="CR59" s="649"/>
      <c r="CS59" s="649"/>
      <c r="CT59" s="650"/>
      <c r="CU59" s="653" t="s">
        <v>
112</v>
      </c>
      <c r="CV59" s="669"/>
      <c r="CW59" s="669"/>
      <c r="CX59" s="670"/>
      <c r="CY59" s="657" t="s">
        <v>
111</v>
      </c>
      <c r="CZ59" s="667"/>
      <c r="DA59" s="667"/>
      <c r="DB59" s="667"/>
      <c r="DC59" s="667"/>
      <c r="DD59" s="667"/>
      <c r="DE59" s="667"/>
      <c r="DF59" s="668"/>
      <c r="DG59" s="719"/>
      <c r="DH59" s="720"/>
      <c r="DI59" s="720"/>
      <c r="DJ59" s="720"/>
      <c r="DK59" s="720"/>
      <c r="DL59" s="720"/>
      <c r="DM59" s="720"/>
      <c r="DN59" s="720"/>
      <c r="DO59" s="720"/>
      <c r="DP59" s="720"/>
      <c r="DQ59" s="721"/>
      <c r="DR59" s="722"/>
      <c r="DS59" s="723"/>
      <c r="DT59" s="723"/>
      <c r="DU59" s="723"/>
      <c r="DV59" s="723"/>
      <c r="DW59" s="723"/>
      <c r="DX59" s="724"/>
    </row>
    <row r="60" spans="2:128" ht="11.25" customHeight="1">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63" t="s">
        <v>
334</v>
      </c>
      <c r="BZ60" s="664"/>
      <c r="CA60" s="664"/>
      <c r="CB60" s="664"/>
      <c r="CC60" s="664"/>
      <c r="CD60" s="664"/>
      <c r="CE60" s="664"/>
      <c r="CF60" s="664"/>
      <c r="CG60" s="664"/>
      <c r="CH60" s="664"/>
      <c r="CI60" s="664"/>
      <c r="CJ60" s="664"/>
      <c r="CK60" s="664"/>
      <c r="CL60" s="665"/>
      <c r="CM60" s="727">
        <v>
7379011980</v>
      </c>
      <c r="CN60" s="728"/>
      <c r="CO60" s="728"/>
      <c r="CP60" s="728"/>
      <c r="CQ60" s="728"/>
      <c r="CR60" s="728"/>
      <c r="CS60" s="728"/>
      <c r="CT60" s="729"/>
      <c r="CU60" s="730">
        <v>
100</v>
      </c>
      <c r="CV60" s="731"/>
      <c r="CW60" s="731"/>
      <c r="CX60" s="732"/>
      <c r="CY60" s="733">
        <v>
5918360911</v>
      </c>
      <c r="CZ60" s="734"/>
      <c r="DA60" s="734"/>
      <c r="DB60" s="734"/>
      <c r="DC60" s="734"/>
      <c r="DD60" s="734"/>
      <c r="DE60" s="734"/>
      <c r="DF60" s="735"/>
      <c r="DG60" s="736"/>
      <c r="DH60" s="737"/>
      <c r="DI60" s="737"/>
      <c r="DJ60" s="737"/>
      <c r="DK60" s="737"/>
      <c r="DL60" s="737"/>
      <c r="DM60" s="737"/>
      <c r="DN60" s="737"/>
      <c r="DO60" s="737"/>
      <c r="DP60" s="737"/>
      <c r="DQ60" s="738"/>
      <c r="DR60" s="739"/>
      <c r="DS60" s="740"/>
      <c r="DT60" s="740"/>
      <c r="DU60" s="740"/>
      <c r="DV60" s="740"/>
      <c r="DW60" s="740"/>
      <c r="DX60" s="741"/>
    </row>
    <row r="61" spans="2:128" ht="11.25" customHeight="1">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row r="66" ht="11.25" customHeight="1"/>
    <row r="67" ht="11.25" hidden="1" customHeight="1"/>
    <row r="68" ht="11.25" hidden="1" customHeight="1"/>
    <row r="69" ht="0" hidden="1" customHeight="1"/>
  </sheetData>
  <sheetProtection algorithmName="SHA-512" hashValue="ji3ikDWeevuOwzF11xSjKwp/snTTuvAEk+zteqeHZSjBXd+madGBsoZH6aL8ABRrDHZcuEBYns+6SbuS0/HKYQ==" saltValue="qamNHpFDxjw9OWYi7VJNLw==" spinCount="100000" sheet="1" objects="1" scenarios="1"/>
  <mergeCells count="640">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DR51:DX51"/>
    <mergeCell ref="DR49:DX49"/>
    <mergeCell ref="BD50:BM50"/>
    <mergeCell ref="BN50:BW50"/>
    <mergeCell ref="BY50:CL50"/>
    <mergeCell ref="CM50:CT50"/>
    <mergeCell ref="CU50:CX50"/>
    <mergeCell ref="CY50:DF50"/>
    <mergeCell ref="DG50:DQ50"/>
    <mergeCell ref="DR50:DX50"/>
    <mergeCell ref="BN49:BW49"/>
    <mergeCell ref="BY49:CL49"/>
    <mergeCell ref="CM49:CT49"/>
    <mergeCell ref="CU49:CX49"/>
    <mergeCell ref="CY49:DF49"/>
    <mergeCell ref="DG49:DQ49"/>
    <mergeCell ref="BY51:CL51"/>
    <mergeCell ref="CM51:CT51"/>
    <mergeCell ref="CU51:CX51"/>
    <mergeCell ref="CY51:DF51"/>
    <mergeCell ref="DG51:DQ51"/>
    <mergeCell ref="AP48:AS50"/>
    <mergeCell ref="BD48:BM48"/>
    <mergeCell ref="BN48:BW48"/>
    <mergeCell ref="BY48:CL48"/>
    <mergeCell ref="CM48:CT48"/>
    <mergeCell ref="CU48:CX48"/>
    <mergeCell ref="DR46:DX46"/>
    <mergeCell ref="B47:BX47"/>
    <mergeCell ref="BY47:CL47"/>
    <mergeCell ref="CM47:CT47"/>
    <mergeCell ref="CU47:CX47"/>
    <mergeCell ref="CY47:DF47"/>
    <mergeCell ref="DG47:DQ47"/>
    <mergeCell ref="DR47:DX47"/>
    <mergeCell ref="B46:BX46"/>
    <mergeCell ref="BY46:CL46"/>
    <mergeCell ref="CM46:CT46"/>
    <mergeCell ref="CU46:CX46"/>
    <mergeCell ref="CY46:DF46"/>
    <mergeCell ref="DG46:DQ46"/>
    <mergeCell ref="CY48:DF48"/>
    <mergeCell ref="DG48:DQ48"/>
    <mergeCell ref="DR48:DX48"/>
    <mergeCell ref="BD49:BM49"/>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cols>
    <col min="1" max="130" width="2.77734375" style="277" customWidth="1"/>
    <col min="131" max="131" width="1.6640625" style="277" customWidth="1"/>
    <col min="132" max="16384" width="9" style="277" hidden="1"/>
  </cols>
  <sheetData>
    <row r="1" spans="1:131" s="235" customFormat="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c r="A2" s="236" t="s">
        <v>
335</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75" t="s">
        <v>
336</v>
      </c>
      <c r="DK2" s="776"/>
      <c r="DL2" s="776"/>
      <c r="DM2" s="776"/>
      <c r="DN2" s="776"/>
      <c r="DO2" s="777"/>
      <c r="DP2" s="237"/>
      <c r="DQ2" s="775" t="s">
        <v>
337</v>
      </c>
      <c r="DR2" s="776"/>
      <c r="DS2" s="776"/>
      <c r="DT2" s="776"/>
      <c r="DU2" s="776"/>
      <c r="DV2" s="776"/>
      <c r="DW2" s="776"/>
      <c r="DX2" s="776"/>
      <c r="DY2" s="776"/>
      <c r="DZ2" s="777"/>
      <c r="EA2" s="238"/>
    </row>
    <row r="3" spans="1:131" s="235" customFormat="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c r="A4" s="778" t="s">
        <v>
338</v>
      </c>
      <c r="B4" s="778"/>
      <c r="C4" s="778"/>
      <c r="D4" s="778"/>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c r="AW4" s="778"/>
      <c r="AX4" s="778"/>
      <c r="AY4" s="778"/>
      <c r="AZ4" s="240"/>
      <c r="BA4" s="240"/>
      <c r="BB4" s="240"/>
      <c r="BC4" s="240"/>
      <c r="BD4" s="240"/>
      <c r="BE4" s="241"/>
      <c r="BF4" s="241"/>
      <c r="BG4" s="241"/>
      <c r="BH4" s="241"/>
      <c r="BI4" s="241"/>
      <c r="BJ4" s="241"/>
      <c r="BK4" s="241"/>
      <c r="BL4" s="241"/>
      <c r="BM4" s="241"/>
      <c r="BN4" s="241"/>
      <c r="BO4" s="241"/>
      <c r="BP4" s="241"/>
      <c r="BQ4" s="240" t="s">
        <v>
339</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c r="A5" s="753" t="s">
        <v>
340</v>
      </c>
      <c r="B5" s="754"/>
      <c r="C5" s="754"/>
      <c r="D5" s="754"/>
      <c r="E5" s="754"/>
      <c r="F5" s="754"/>
      <c r="G5" s="754"/>
      <c r="H5" s="754"/>
      <c r="I5" s="754"/>
      <c r="J5" s="754"/>
      <c r="K5" s="754"/>
      <c r="L5" s="754"/>
      <c r="M5" s="754"/>
      <c r="N5" s="754"/>
      <c r="O5" s="754"/>
      <c r="P5" s="755"/>
      <c r="Q5" s="747" t="s">
        <v>
341</v>
      </c>
      <c r="R5" s="748"/>
      <c r="S5" s="748"/>
      <c r="T5" s="748"/>
      <c r="U5" s="759"/>
      <c r="V5" s="747" t="s">
        <v>
342</v>
      </c>
      <c r="W5" s="748"/>
      <c r="X5" s="748"/>
      <c r="Y5" s="748"/>
      <c r="Z5" s="759"/>
      <c r="AA5" s="747" t="s">
        <v>
343</v>
      </c>
      <c r="AB5" s="748"/>
      <c r="AC5" s="748"/>
      <c r="AD5" s="748"/>
      <c r="AE5" s="748"/>
      <c r="AF5" s="779" t="s">
        <v>
344</v>
      </c>
      <c r="AG5" s="748"/>
      <c r="AH5" s="748"/>
      <c r="AI5" s="748"/>
      <c r="AJ5" s="749"/>
      <c r="AK5" s="748" t="s">
        <v>
345</v>
      </c>
      <c r="AL5" s="748"/>
      <c r="AM5" s="748"/>
      <c r="AN5" s="748"/>
      <c r="AO5" s="759"/>
      <c r="AP5" s="747" t="s">
        <v>
346</v>
      </c>
      <c r="AQ5" s="748"/>
      <c r="AR5" s="748"/>
      <c r="AS5" s="748"/>
      <c r="AT5" s="759"/>
      <c r="AU5" s="747" t="s">
        <v>
347</v>
      </c>
      <c r="AV5" s="748"/>
      <c r="AW5" s="748"/>
      <c r="AX5" s="748"/>
      <c r="AY5" s="749"/>
      <c r="AZ5" s="244"/>
      <c r="BA5" s="244"/>
      <c r="BB5" s="244"/>
      <c r="BC5" s="244"/>
      <c r="BD5" s="244"/>
      <c r="BE5" s="245"/>
      <c r="BF5" s="245"/>
      <c r="BG5" s="245"/>
      <c r="BH5" s="245"/>
      <c r="BI5" s="245"/>
      <c r="BJ5" s="245"/>
      <c r="BK5" s="245"/>
      <c r="BL5" s="245"/>
      <c r="BM5" s="245"/>
      <c r="BN5" s="245"/>
      <c r="BO5" s="245"/>
      <c r="BP5" s="245"/>
      <c r="BQ5" s="753" t="s">
        <v>
348</v>
      </c>
      <c r="BR5" s="754"/>
      <c r="BS5" s="754"/>
      <c r="BT5" s="754"/>
      <c r="BU5" s="754"/>
      <c r="BV5" s="754"/>
      <c r="BW5" s="754"/>
      <c r="BX5" s="754"/>
      <c r="BY5" s="754"/>
      <c r="BZ5" s="754"/>
      <c r="CA5" s="754"/>
      <c r="CB5" s="754"/>
      <c r="CC5" s="754"/>
      <c r="CD5" s="754"/>
      <c r="CE5" s="754"/>
      <c r="CF5" s="754"/>
      <c r="CG5" s="755"/>
      <c r="CH5" s="747" t="s">
        <v>
349</v>
      </c>
      <c r="CI5" s="748"/>
      <c r="CJ5" s="748"/>
      <c r="CK5" s="748"/>
      <c r="CL5" s="759"/>
      <c r="CM5" s="747" t="s">
        <v>
350</v>
      </c>
      <c r="CN5" s="748"/>
      <c r="CO5" s="748"/>
      <c r="CP5" s="748"/>
      <c r="CQ5" s="759"/>
      <c r="CR5" s="747" t="s">
        <v>
351</v>
      </c>
      <c r="CS5" s="748"/>
      <c r="CT5" s="748"/>
      <c r="CU5" s="748"/>
      <c r="CV5" s="759"/>
      <c r="CW5" s="747" t="s">
        <v>
352</v>
      </c>
      <c r="CX5" s="748"/>
      <c r="CY5" s="748"/>
      <c r="CZ5" s="748"/>
      <c r="DA5" s="759"/>
      <c r="DB5" s="747" t="s">
        <v>
353</v>
      </c>
      <c r="DC5" s="748"/>
      <c r="DD5" s="748"/>
      <c r="DE5" s="748"/>
      <c r="DF5" s="759"/>
      <c r="DG5" s="790" t="s">
        <v>
354</v>
      </c>
      <c r="DH5" s="791"/>
      <c r="DI5" s="791"/>
      <c r="DJ5" s="791"/>
      <c r="DK5" s="792"/>
      <c r="DL5" s="790" t="s">
        <v>
355</v>
      </c>
      <c r="DM5" s="791"/>
      <c r="DN5" s="791"/>
      <c r="DO5" s="791"/>
      <c r="DP5" s="792"/>
      <c r="DQ5" s="747" t="s">
        <v>
356</v>
      </c>
      <c r="DR5" s="748"/>
      <c r="DS5" s="748"/>
      <c r="DT5" s="748"/>
      <c r="DU5" s="759"/>
      <c r="DV5" s="747" t="s">
        <v>
347</v>
      </c>
      <c r="DW5" s="748"/>
      <c r="DX5" s="748"/>
      <c r="DY5" s="748"/>
      <c r="DZ5" s="749"/>
      <c r="EA5" s="242"/>
    </row>
    <row r="6" spans="1:131" s="243" customFormat="1" ht="26.25" customHeight="1" thickBot="1">
      <c r="A6" s="756"/>
      <c r="B6" s="757"/>
      <c r="C6" s="757"/>
      <c r="D6" s="757"/>
      <c r="E6" s="757"/>
      <c r="F6" s="757"/>
      <c r="G6" s="757"/>
      <c r="H6" s="757"/>
      <c r="I6" s="757"/>
      <c r="J6" s="757"/>
      <c r="K6" s="757"/>
      <c r="L6" s="757"/>
      <c r="M6" s="757"/>
      <c r="N6" s="757"/>
      <c r="O6" s="757"/>
      <c r="P6" s="758"/>
      <c r="Q6" s="750"/>
      <c r="R6" s="751"/>
      <c r="S6" s="751"/>
      <c r="T6" s="751"/>
      <c r="U6" s="760"/>
      <c r="V6" s="750"/>
      <c r="W6" s="751"/>
      <c r="X6" s="751"/>
      <c r="Y6" s="751"/>
      <c r="Z6" s="760"/>
      <c r="AA6" s="750"/>
      <c r="AB6" s="751"/>
      <c r="AC6" s="751"/>
      <c r="AD6" s="751"/>
      <c r="AE6" s="751"/>
      <c r="AF6" s="780"/>
      <c r="AG6" s="751"/>
      <c r="AH6" s="751"/>
      <c r="AI6" s="751"/>
      <c r="AJ6" s="752"/>
      <c r="AK6" s="751"/>
      <c r="AL6" s="751"/>
      <c r="AM6" s="751"/>
      <c r="AN6" s="751"/>
      <c r="AO6" s="760"/>
      <c r="AP6" s="750"/>
      <c r="AQ6" s="751"/>
      <c r="AR6" s="751"/>
      <c r="AS6" s="751"/>
      <c r="AT6" s="760"/>
      <c r="AU6" s="750"/>
      <c r="AV6" s="751"/>
      <c r="AW6" s="751"/>
      <c r="AX6" s="751"/>
      <c r="AY6" s="752"/>
      <c r="AZ6" s="240"/>
      <c r="BA6" s="240"/>
      <c r="BB6" s="240"/>
      <c r="BC6" s="240"/>
      <c r="BD6" s="240"/>
      <c r="BE6" s="241"/>
      <c r="BF6" s="241"/>
      <c r="BG6" s="241"/>
      <c r="BH6" s="241"/>
      <c r="BI6" s="241"/>
      <c r="BJ6" s="241"/>
      <c r="BK6" s="241"/>
      <c r="BL6" s="241"/>
      <c r="BM6" s="241"/>
      <c r="BN6" s="241"/>
      <c r="BO6" s="241"/>
      <c r="BP6" s="241"/>
      <c r="BQ6" s="756"/>
      <c r="BR6" s="757"/>
      <c r="BS6" s="757"/>
      <c r="BT6" s="757"/>
      <c r="BU6" s="757"/>
      <c r="BV6" s="757"/>
      <c r="BW6" s="757"/>
      <c r="BX6" s="757"/>
      <c r="BY6" s="757"/>
      <c r="BZ6" s="757"/>
      <c r="CA6" s="757"/>
      <c r="CB6" s="757"/>
      <c r="CC6" s="757"/>
      <c r="CD6" s="757"/>
      <c r="CE6" s="757"/>
      <c r="CF6" s="757"/>
      <c r="CG6" s="758"/>
      <c r="CH6" s="750"/>
      <c r="CI6" s="751"/>
      <c r="CJ6" s="751"/>
      <c r="CK6" s="751"/>
      <c r="CL6" s="760"/>
      <c r="CM6" s="750"/>
      <c r="CN6" s="751"/>
      <c r="CO6" s="751"/>
      <c r="CP6" s="751"/>
      <c r="CQ6" s="760"/>
      <c r="CR6" s="750"/>
      <c r="CS6" s="751"/>
      <c r="CT6" s="751"/>
      <c r="CU6" s="751"/>
      <c r="CV6" s="760"/>
      <c r="CW6" s="750"/>
      <c r="CX6" s="751"/>
      <c r="CY6" s="751"/>
      <c r="CZ6" s="751"/>
      <c r="DA6" s="760"/>
      <c r="DB6" s="750"/>
      <c r="DC6" s="751"/>
      <c r="DD6" s="751"/>
      <c r="DE6" s="751"/>
      <c r="DF6" s="760"/>
      <c r="DG6" s="793"/>
      <c r="DH6" s="794"/>
      <c r="DI6" s="794"/>
      <c r="DJ6" s="794"/>
      <c r="DK6" s="795"/>
      <c r="DL6" s="793"/>
      <c r="DM6" s="794"/>
      <c r="DN6" s="794"/>
      <c r="DO6" s="794"/>
      <c r="DP6" s="795"/>
      <c r="DQ6" s="750"/>
      <c r="DR6" s="751"/>
      <c r="DS6" s="751"/>
      <c r="DT6" s="751"/>
      <c r="DU6" s="760"/>
      <c r="DV6" s="750"/>
      <c r="DW6" s="751"/>
      <c r="DX6" s="751"/>
      <c r="DY6" s="751"/>
      <c r="DZ6" s="752"/>
      <c r="EA6" s="242"/>
    </row>
    <row r="7" spans="1:131" s="243" customFormat="1" ht="26.25" customHeight="1" thickTop="1">
      <c r="A7" s="246">
        <v>
1</v>
      </c>
      <c r="B7" s="796" t="s">
        <v>
357</v>
      </c>
      <c r="C7" s="797"/>
      <c r="D7" s="797"/>
      <c r="E7" s="797"/>
      <c r="F7" s="797"/>
      <c r="G7" s="797"/>
      <c r="H7" s="797"/>
      <c r="I7" s="797"/>
      <c r="J7" s="797"/>
      <c r="K7" s="797"/>
      <c r="L7" s="797"/>
      <c r="M7" s="797"/>
      <c r="N7" s="797"/>
      <c r="O7" s="797"/>
      <c r="P7" s="798"/>
      <c r="Q7" s="799">
        <v>
7515641</v>
      </c>
      <c r="R7" s="800"/>
      <c r="S7" s="800"/>
      <c r="T7" s="800"/>
      <c r="U7" s="800"/>
      <c r="V7" s="800">
        <v>
7234822</v>
      </c>
      <c r="W7" s="800"/>
      <c r="X7" s="800"/>
      <c r="Y7" s="800"/>
      <c r="Z7" s="800"/>
      <c r="AA7" s="800">
        <v>
28020</v>
      </c>
      <c r="AB7" s="800"/>
      <c r="AC7" s="800"/>
      <c r="AD7" s="800"/>
      <c r="AE7" s="801"/>
      <c r="AF7" s="802">
        <v>
140107</v>
      </c>
      <c r="AG7" s="803"/>
      <c r="AH7" s="803"/>
      <c r="AI7" s="803"/>
      <c r="AJ7" s="804"/>
      <c r="AK7" s="786">
        <v>
444737</v>
      </c>
      <c r="AL7" s="787"/>
      <c r="AM7" s="787"/>
      <c r="AN7" s="787"/>
      <c r="AO7" s="787"/>
      <c r="AP7" s="787">
        <v>
5055115</v>
      </c>
      <c r="AQ7" s="787"/>
      <c r="AR7" s="787"/>
      <c r="AS7" s="787"/>
      <c r="AT7" s="787"/>
      <c r="AU7" s="788"/>
      <c r="AV7" s="788"/>
      <c r="AW7" s="788"/>
      <c r="AX7" s="788"/>
      <c r="AY7" s="789"/>
      <c r="AZ7" s="240"/>
      <c r="BA7" s="240"/>
      <c r="BB7" s="240"/>
      <c r="BC7" s="240"/>
      <c r="BD7" s="240"/>
      <c r="BE7" s="241"/>
      <c r="BF7" s="241"/>
      <c r="BG7" s="241"/>
      <c r="BH7" s="241"/>
      <c r="BI7" s="241"/>
      <c r="BJ7" s="241"/>
      <c r="BK7" s="241"/>
      <c r="BL7" s="241"/>
      <c r="BM7" s="241"/>
      <c r="BN7" s="241"/>
      <c r="BO7" s="241"/>
      <c r="BP7" s="241"/>
      <c r="BQ7" s="247">
        <v>
1</v>
      </c>
      <c r="BR7" s="248"/>
      <c r="BS7" s="1169" t="s">
        <v>
565</v>
      </c>
      <c r="BT7" s="1170"/>
      <c r="BU7" s="1170"/>
      <c r="BV7" s="1170"/>
      <c r="BW7" s="1170"/>
      <c r="BX7" s="1170"/>
      <c r="BY7" s="1170"/>
      <c r="BZ7" s="1170"/>
      <c r="CA7" s="1170"/>
      <c r="CB7" s="1170"/>
      <c r="CC7" s="1170"/>
      <c r="CD7" s="1170"/>
      <c r="CE7" s="1170"/>
      <c r="CF7" s="1170"/>
      <c r="CG7" s="1171"/>
      <c r="CH7" s="1166">
        <v>
14.867000000000001</v>
      </c>
      <c r="CI7" s="1167"/>
      <c r="CJ7" s="1167"/>
      <c r="CK7" s="1167"/>
      <c r="CL7" s="1168"/>
      <c r="CM7" s="1166">
        <v>
283.77300000000002</v>
      </c>
      <c r="CN7" s="1167"/>
      <c r="CO7" s="1167"/>
      <c r="CP7" s="1167"/>
      <c r="CQ7" s="1168"/>
      <c r="CR7" s="1166">
        <v>
100.9</v>
      </c>
      <c r="CS7" s="1167"/>
      <c r="CT7" s="1167"/>
      <c r="CU7" s="1167"/>
      <c r="CV7" s="1168"/>
      <c r="CW7" s="1166">
        <v>
89.605000000000004</v>
      </c>
      <c r="CX7" s="1167"/>
      <c r="CY7" s="1167"/>
      <c r="CZ7" s="1167"/>
      <c r="DA7" s="1168"/>
      <c r="DB7" s="1166" t="s">
        <v>
486</v>
      </c>
      <c r="DC7" s="1167"/>
      <c r="DD7" s="1167"/>
      <c r="DE7" s="1167"/>
      <c r="DF7" s="1168"/>
      <c r="DG7" s="1166" t="s">
        <v>
486</v>
      </c>
      <c r="DH7" s="1167"/>
      <c r="DI7" s="1167"/>
      <c r="DJ7" s="1167"/>
      <c r="DK7" s="1168"/>
      <c r="DL7" s="1166" t="s">
        <v>
486</v>
      </c>
      <c r="DM7" s="1167"/>
      <c r="DN7" s="1167"/>
      <c r="DO7" s="1167"/>
      <c r="DP7" s="1168"/>
      <c r="DQ7" s="1166" t="s">
        <v>
486</v>
      </c>
      <c r="DR7" s="1167"/>
      <c r="DS7" s="1167"/>
      <c r="DT7" s="1167"/>
      <c r="DU7" s="1168"/>
      <c r="DV7" s="781"/>
      <c r="DW7" s="782"/>
      <c r="DX7" s="782"/>
      <c r="DY7" s="782"/>
      <c r="DZ7" s="783"/>
      <c r="EA7" s="242"/>
    </row>
    <row r="8" spans="1:131" s="243" customFormat="1" ht="26.25" customHeight="1">
      <c r="A8" s="249">
        <v>
2</v>
      </c>
      <c r="B8" s="764" t="s">
        <v>
547</v>
      </c>
      <c r="C8" s="765"/>
      <c r="D8" s="765"/>
      <c r="E8" s="765"/>
      <c r="F8" s="765"/>
      <c r="G8" s="765"/>
      <c r="H8" s="765"/>
      <c r="I8" s="765"/>
      <c r="J8" s="765"/>
      <c r="K8" s="765"/>
      <c r="L8" s="765"/>
      <c r="M8" s="765"/>
      <c r="N8" s="765"/>
      <c r="O8" s="765"/>
      <c r="P8" s="766"/>
      <c r="Q8" s="767">
        <v>
1068163</v>
      </c>
      <c r="R8" s="768"/>
      <c r="S8" s="768"/>
      <c r="T8" s="768"/>
      <c r="U8" s="768"/>
      <c r="V8" s="768">
        <v>
1068163</v>
      </c>
      <c r="W8" s="768"/>
      <c r="X8" s="768"/>
      <c r="Y8" s="768"/>
      <c r="Z8" s="768"/>
      <c r="AA8" s="768" t="s">
        <v>
548</v>
      </c>
      <c r="AB8" s="768"/>
      <c r="AC8" s="768"/>
      <c r="AD8" s="768"/>
      <c r="AE8" s="769"/>
      <c r="AF8" s="770" t="s">
        <v>
111</v>
      </c>
      <c r="AG8" s="771"/>
      <c r="AH8" s="771"/>
      <c r="AI8" s="771"/>
      <c r="AJ8" s="772"/>
      <c r="AK8" s="784">
        <v>
1068163</v>
      </c>
      <c r="AL8" s="785"/>
      <c r="AM8" s="785"/>
      <c r="AN8" s="785"/>
      <c r="AO8" s="785"/>
      <c r="AP8" s="785" t="s">
        <v>
549</v>
      </c>
      <c r="AQ8" s="785"/>
      <c r="AR8" s="785"/>
      <c r="AS8" s="785"/>
      <c r="AT8" s="785"/>
      <c r="AU8" s="773"/>
      <c r="AV8" s="773"/>
      <c r="AW8" s="773"/>
      <c r="AX8" s="773"/>
      <c r="AY8" s="774"/>
      <c r="AZ8" s="240"/>
      <c r="BA8" s="240"/>
      <c r="BB8" s="240"/>
      <c r="BC8" s="240"/>
      <c r="BD8" s="240"/>
      <c r="BE8" s="241"/>
      <c r="BF8" s="241"/>
      <c r="BG8" s="241"/>
      <c r="BH8" s="241"/>
      <c r="BI8" s="241"/>
      <c r="BJ8" s="241"/>
      <c r="BK8" s="241"/>
      <c r="BL8" s="241"/>
      <c r="BM8" s="241"/>
      <c r="BN8" s="241"/>
      <c r="BO8" s="241"/>
      <c r="BP8" s="241"/>
      <c r="BQ8" s="250">
        <v>
2</v>
      </c>
      <c r="BR8" s="251"/>
      <c r="BS8" s="808" t="s">
        <v>
566</v>
      </c>
      <c r="BT8" s="809"/>
      <c r="BU8" s="809"/>
      <c r="BV8" s="809"/>
      <c r="BW8" s="809"/>
      <c r="BX8" s="809"/>
      <c r="BY8" s="809"/>
      <c r="BZ8" s="809"/>
      <c r="CA8" s="809"/>
      <c r="CB8" s="809"/>
      <c r="CC8" s="809"/>
      <c r="CD8" s="809"/>
      <c r="CE8" s="809"/>
      <c r="CF8" s="809"/>
      <c r="CG8" s="810"/>
      <c r="CH8" s="805">
        <v>
-6.7039999999999997</v>
      </c>
      <c r="CI8" s="806"/>
      <c r="CJ8" s="806"/>
      <c r="CK8" s="806"/>
      <c r="CL8" s="807"/>
      <c r="CM8" s="805">
        <v>
4876.4480000000003</v>
      </c>
      <c r="CN8" s="806"/>
      <c r="CO8" s="806"/>
      <c r="CP8" s="806"/>
      <c r="CQ8" s="807"/>
      <c r="CR8" s="805">
        <v>
1818.4</v>
      </c>
      <c r="CS8" s="806"/>
      <c r="CT8" s="806"/>
      <c r="CU8" s="806"/>
      <c r="CV8" s="807"/>
      <c r="CW8" s="805">
        <v>
579.18100000000004</v>
      </c>
      <c r="CX8" s="806"/>
      <c r="CY8" s="806"/>
      <c r="CZ8" s="806"/>
      <c r="DA8" s="807"/>
      <c r="DB8" s="805">
        <v>
2240</v>
      </c>
      <c r="DC8" s="806"/>
      <c r="DD8" s="806"/>
      <c r="DE8" s="806"/>
      <c r="DF8" s="807"/>
      <c r="DG8" s="805" t="s">
        <v>
486</v>
      </c>
      <c r="DH8" s="806"/>
      <c r="DI8" s="806"/>
      <c r="DJ8" s="806"/>
      <c r="DK8" s="807"/>
      <c r="DL8" s="805" t="s">
        <v>
486</v>
      </c>
      <c r="DM8" s="806"/>
      <c r="DN8" s="806"/>
      <c r="DO8" s="806"/>
      <c r="DP8" s="807"/>
      <c r="DQ8" s="805" t="s">
        <v>
486</v>
      </c>
      <c r="DR8" s="806"/>
      <c r="DS8" s="806"/>
      <c r="DT8" s="806"/>
      <c r="DU8" s="807"/>
      <c r="DV8" s="761"/>
      <c r="DW8" s="762"/>
      <c r="DX8" s="762"/>
      <c r="DY8" s="762"/>
      <c r="DZ8" s="763"/>
      <c r="EA8" s="242"/>
    </row>
    <row r="9" spans="1:131" s="243" customFormat="1" ht="26.25" customHeight="1">
      <c r="A9" s="249">
        <v>
3</v>
      </c>
      <c r="B9" s="764" t="s">
        <v>
550</v>
      </c>
      <c r="C9" s="765"/>
      <c r="D9" s="765"/>
      <c r="E9" s="765"/>
      <c r="F9" s="765"/>
      <c r="G9" s="765"/>
      <c r="H9" s="765"/>
      <c r="I9" s="765"/>
      <c r="J9" s="765"/>
      <c r="K9" s="765"/>
      <c r="L9" s="765"/>
      <c r="M9" s="765"/>
      <c r="N9" s="765"/>
      <c r="O9" s="765"/>
      <c r="P9" s="766"/>
      <c r="Q9" s="767">
        <v>
2070936</v>
      </c>
      <c r="R9" s="768"/>
      <c r="S9" s="768"/>
      <c r="T9" s="768"/>
      <c r="U9" s="768"/>
      <c r="V9" s="768">
        <v>
1857448</v>
      </c>
      <c r="W9" s="768"/>
      <c r="X9" s="768"/>
      <c r="Y9" s="768"/>
      <c r="Z9" s="768"/>
      <c r="AA9" s="768">
        <v>
213488</v>
      </c>
      <c r="AB9" s="768"/>
      <c r="AC9" s="768"/>
      <c r="AD9" s="768"/>
      <c r="AE9" s="769"/>
      <c r="AF9" s="770" t="s">
        <v>
111</v>
      </c>
      <c r="AG9" s="771"/>
      <c r="AH9" s="771"/>
      <c r="AI9" s="771"/>
      <c r="AJ9" s="772"/>
      <c r="AK9" s="784" t="s">
        <v>
548</v>
      </c>
      <c r="AL9" s="785"/>
      <c r="AM9" s="785"/>
      <c r="AN9" s="785"/>
      <c r="AO9" s="785"/>
      <c r="AP9" s="785" t="s">
        <v>
548</v>
      </c>
      <c r="AQ9" s="785"/>
      <c r="AR9" s="785"/>
      <c r="AS9" s="785"/>
      <c r="AT9" s="785"/>
      <c r="AU9" s="773"/>
      <c r="AV9" s="773"/>
      <c r="AW9" s="773"/>
      <c r="AX9" s="773"/>
      <c r="AY9" s="774"/>
      <c r="AZ9" s="240"/>
      <c r="BA9" s="240"/>
      <c r="BB9" s="240"/>
      <c r="BC9" s="240"/>
      <c r="BD9" s="240"/>
      <c r="BE9" s="241"/>
      <c r="BF9" s="241"/>
      <c r="BG9" s="241"/>
      <c r="BH9" s="241"/>
      <c r="BI9" s="241"/>
      <c r="BJ9" s="241"/>
      <c r="BK9" s="241"/>
      <c r="BL9" s="241"/>
      <c r="BM9" s="241"/>
      <c r="BN9" s="241"/>
      <c r="BO9" s="241"/>
      <c r="BP9" s="241"/>
      <c r="BQ9" s="250">
        <v>
3</v>
      </c>
      <c r="BR9" s="251"/>
      <c r="BS9" s="808" t="s">
        <v>
567</v>
      </c>
      <c r="BT9" s="809"/>
      <c r="BU9" s="809"/>
      <c r="BV9" s="809"/>
      <c r="BW9" s="809"/>
      <c r="BX9" s="809"/>
      <c r="BY9" s="809"/>
      <c r="BZ9" s="809"/>
      <c r="CA9" s="809"/>
      <c r="CB9" s="809"/>
      <c r="CC9" s="809"/>
      <c r="CD9" s="809"/>
      <c r="CE9" s="809"/>
      <c r="CF9" s="809"/>
      <c r="CG9" s="810"/>
      <c r="CH9" s="805">
        <v>
606.79</v>
      </c>
      <c r="CI9" s="806"/>
      <c r="CJ9" s="806"/>
      <c r="CK9" s="806"/>
      <c r="CL9" s="807"/>
      <c r="CM9" s="805">
        <v>
13172.781999999999</v>
      </c>
      <c r="CN9" s="806"/>
      <c r="CO9" s="806"/>
      <c r="CP9" s="806"/>
      <c r="CQ9" s="807"/>
      <c r="CR9" s="805">
        <v>
200</v>
      </c>
      <c r="CS9" s="806"/>
      <c r="CT9" s="806"/>
      <c r="CU9" s="806"/>
      <c r="CV9" s="807"/>
      <c r="CW9" s="805">
        <v>
1212.566</v>
      </c>
      <c r="CX9" s="806"/>
      <c r="CY9" s="806"/>
      <c r="CZ9" s="806"/>
      <c r="DA9" s="807"/>
      <c r="DB9" s="805" t="s">
        <v>
486</v>
      </c>
      <c r="DC9" s="806"/>
      <c r="DD9" s="806"/>
      <c r="DE9" s="806"/>
      <c r="DF9" s="807"/>
      <c r="DG9" s="805" t="s">
        <v>
486</v>
      </c>
      <c r="DH9" s="806"/>
      <c r="DI9" s="806"/>
      <c r="DJ9" s="806"/>
      <c r="DK9" s="807"/>
      <c r="DL9" s="805" t="s">
        <v>
486</v>
      </c>
      <c r="DM9" s="806"/>
      <c r="DN9" s="806"/>
      <c r="DO9" s="806"/>
      <c r="DP9" s="807"/>
      <c r="DQ9" s="805" t="s">
        <v>
486</v>
      </c>
      <c r="DR9" s="806"/>
      <c r="DS9" s="806"/>
      <c r="DT9" s="806"/>
      <c r="DU9" s="807"/>
      <c r="DV9" s="761"/>
      <c r="DW9" s="762"/>
      <c r="DX9" s="762"/>
      <c r="DY9" s="762"/>
      <c r="DZ9" s="763"/>
      <c r="EA9" s="242"/>
    </row>
    <row r="10" spans="1:131" s="243" customFormat="1" ht="26.25" customHeight="1">
      <c r="A10" s="249">
        <v>
4</v>
      </c>
      <c r="B10" s="764" t="s">
        <v>
551</v>
      </c>
      <c r="C10" s="765"/>
      <c r="D10" s="765"/>
      <c r="E10" s="765"/>
      <c r="F10" s="765"/>
      <c r="G10" s="765"/>
      <c r="H10" s="765"/>
      <c r="I10" s="765"/>
      <c r="J10" s="765"/>
      <c r="K10" s="765"/>
      <c r="L10" s="765"/>
      <c r="M10" s="765"/>
      <c r="N10" s="765"/>
      <c r="O10" s="765"/>
      <c r="P10" s="766"/>
      <c r="Q10" s="767">
        <v>
756</v>
      </c>
      <c r="R10" s="768"/>
      <c r="S10" s="768"/>
      <c r="T10" s="768"/>
      <c r="U10" s="768"/>
      <c r="V10" s="768" t="s">
        <v>
548</v>
      </c>
      <c r="W10" s="768"/>
      <c r="X10" s="768"/>
      <c r="Y10" s="768"/>
      <c r="Z10" s="768"/>
      <c r="AA10" s="768">
        <v>
756</v>
      </c>
      <c r="AB10" s="768"/>
      <c r="AC10" s="768"/>
      <c r="AD10" s="768"/>
      <c r="AE10" s="769"/>
      <c r="AF10" s="770" t="s">
        <v>
548</v>
      </c>
      <c r="AG10" s="771"/>
      <c r="AH10" s="771"/>
      <c r="AI10" s="771"/>
      <c r="AJ10" s="772"/>
      <c r="AK10" s="784" t="s">
        <v>
564</v>
      </c>
      <c r="AL10" s="785"/>
      <c r="AM10" s="785"/>
      <c r="AN10" s="785"/>
      <c r="AO10" s="785"/>
      <c r="AP10" s="785" t="s">
        <v>
548</v>
      </c>
      <c r="AQ10" s="785"/>
      <c r="AR10" s="785"/>
      <c r="AS10" s="785"/>
      <c r="AT10" s="785"/>
      <c r="AU10" s="773"/>
      <c r="AV10" s="773"/>
      <c r="AW10" s="773"/>
      <c r="AX10" s="773"/>
      <c r="AY10" s="774"/>
      <c r="AZ10" s="240"/>
      <c r="BA10" s="240"/>
      <c r="BB10" s="240"/>
      <c r="BC10" s="240"/>
      <c r="BD10" s="240"/>
      <c r="BE10" s="241"/>
      <c r="BF10" s="241"/>
      <c r="BG10" s="241"/>
      <c r="BH10" s="241"/>
      <c r="BI10" s="241"/>
      <c r="BJ10" s="241"/>
      <c r="BK10" s="241"/>
      <c r="BL10" s="241"/>
      <c r="BM10" s="241"/>
      <c r="BN10" s="241"/>
      <c r="BO10" s="241"/>
      <c r="BP10" s="241"/>
      <c r="BQ10" s="250">
        <v>
4</v>
      </c>
      <c r="BR10" s="251"/>
      <c r="BS10" s="808" t="s">
        <v>
568</v>
      </c>
      <c r="BT10" s="809"/>
      <c r="BU10" s="809"/>
      <c r="BV10" s="809"/>
      <c r="BW10" s="809"/>
      <c r="BX10" s="809"/>
      <c r="BY10" s="809"/>
      <c r="BZ10" s="809"/>
      <c r="CA10" s="809"/>
      <c r="CB10" s="809"/>
      <c r="CC10" s="809"/>
      <c r="CD10" s="809"/>
      <c r="CE10" s="809"/>
      <c r="CF10" s="809"/>
      <c r="CG10" s="810"/>
      <c r="CH10" s="805">
        <v>
150.202</v>
      </c>
      <c r="CI10" s="806"/>
      <c r="CJ10" s="806"/>
      <c r="CK10" s="806"/>
      <c r="CL10" s="807"/>
      <c r="CM10" s="805">
        <v>
2105.8020000000001</v>
      </c>
      <c r="CN10" s="806"/>
      <c r="CO10" s="806"/>
      <c r="CP10" s="806"/>
      <c r="CQ10" s="807"/>
      <c r="CR10" s="805">
        <v>
124</v>
      </c>
      <c r="CS10" s="806"/>
      <c r="CT10" s="806"/>
      <c r="CU10" s="806"/>
      <c r="CV10" s="807"/>
      <c r="CW10" s="805" t="s">
        <v>
486</v>
      </c>
      <c r="CX10" s="806"/>
      <c r="CY10" s="806"/>
      <c r="CZ10" s="806"/>
      <c r="DA10" s="807"/>
      <c r="DB10" s="805" t="s">
        <v>
486</v>
      </c>
      <c r="DC10" s="806"/>
      <c r="DD10" s="806"/>
      <c r="DE10" s="806"/>
      <c r="DF10" s="807"/>
      <c r="DG10" s="805" t="s">
        <v>
486</v>
      </c>
      <c r="DH10" s="806"/>
      <c r="DI10" s="806"/>
      <c r="DJ10" s="806"/>
      <c r="DK10" s="807"/>
      <c r="DL10" s="805" t="s">
        <v>
486</v>
      </c>
      <c r="DM10" s="806"/>
      <c r="DN10" s="806"/>
      <c r="DO10" s="806"/>
      <c r="DP10" s="807"/>
      <c r="DQ10" s="805" t="s">
        <v>
486</v>
      </c>
      <c r="DR10" s="806"/>
      <c r="DS10" s="806"/>
      <c r="DT10" s="806"/>
      <c r="DU10" s="807"/>
      <c r="DV10" s="761"/>
      <c r="DW10" s="762"/>
      <c r="DX10" s="762"/>
      <c r="DY10" s="762"/>
      <c r="DZ10" s="763"/>
      <c r="EA10" s="242"/>
    </row>
    <row r="11" spans="1:131" s="243" customFormat="1" ht="26.25" customHeight="1">
      <c r="A11" s="249">
        <v>
5</v>
      </c>
      <c r="B11" s="764" t="s">
        <v>
552</v>
      </c>
      <c r="C11" s="765"/>
      <c r="D11" s="765"/>
      <c r="E11" s="765"/>
      <c r="F11" s="765"/>
      <c r="G11" s="765"/>
      <c r="H11" s="765"/>
      <c r="I11" s="765"/>
      <c r="J11" s="765"/>
      <c r="K11" s="765"/>
      <c r="L11" s="765"/>
      <c r="M11" s="765"/>
      <c r="N11" s="765"/>
      <c r="O11" s="765"/>
      <c r="P11" s="766"/>
      <c r="Q11" s="767">
        <v>
5870</v>
      </c>
      <c r="R11" s="768"/>
      <c r="S11" s="768"/>
      <c r="T11" s="768"/>
      <c r="U11" s="768"/>
      <c r="V11" s="768">
        <v>
2918</v>
      </c>
      <c r="W11" s="768"/>
      <c r="X11" s="768"/>
      <c r="Y11" s="768"/>
      <c r="Z11" s="768"/>
      <c r="AA11" s="768">
        <v>
2952</v>
      </c>
      <c r="AB11" s="768"/>
      <c r="AC11" s="768"/>
      <c r="AD11" s="768"/>
      <c r="AE11" s="769"/>
      <c r="AF11" s="770" t="s">
        <v>
548</v>
      </c>
      <c r="AG11" s="771"/>
      <c r="AH11" s="771"/>
      <c r="AI11" s="771"/>
      <c r="AJ11" s="772"/>
      <c r="AK11" s="784">
        <v>
131</v>
      </c>
      <c r="AL11" s="785"/>
      <c r="AM11" s="785"/>
      <c r="AN11" s="785"/>
      <c r="AO11" s="785"/>
      <c r="AP11" s="785">
        <v>
28795</v>
      </c>
      <c r="AQ11" s="785"/>
      <c r="AR11" s="785"/>
      <c r="AS11" s="785"/>
      <c r="AT11" s="785"/>
      <c r="AU11" s="773"/>
      <c r="AV11" s="773"/>
      <c r="AW11" s="773"/>
      <c r="AX11" s="773"/>
      <c r="AY11" s="774"/>
      <c r="AZ11" s="240"/>
      <c r="BA11" s="240"/>
      <c r="BB11" s="240"/>
      <c r="BC11" s="240"/>
      <c r="BD11" s="240"/>
      <c r="BE11" s="241"/>
      <c r="BF11" s="241"/>
      <c r="BG11" s="241"/>
      <c r="BH11" s="241"/>
      <c r="BI11" s="241"/>
      <c r="BJ11" s="241"/>
      <c r="BK11" s="241"/>
      <c r="BL11" s="241"/>
      <c r="BM11" s="241"/>
      <c r="BN11" s="241"/>
      <c r="BO11" s="241"/>
      <c r="BP11" s="241"/>
      <c r="BQ11" s="250">
        <v>
5</v>
      </c>
      <c r="BR11" s="251"/>
      <c r="BS11" s="808" t="s">
        <v>
569</v>
      </c>
      <c r="BT11" s="809"/>
      <c r="BU11" s="809"/>
      <c r="BV11" s="809"/>
      <c r="BW11" s="809"/>
      <c r="BX11" s="809"/>
      <c r="BY11" s="809"/>
      <c r="BZ11" s="809"/>
      <c r="CA11" s="809"/>
      <c r="CB11" s="809"/>
      <c r="CC11" s="809"/>
      <c r="CD11" s="809"/>
      <c r="CE11" s="809"/>
      <c r="CF11" s="809"/>
      <c r="CG11" s="810"/>
      <c r="CH11" s="805">
        <v>
-17.097000000000001</v>
      </c>
      <c r="CI11" s="806"/>
      <c r="CJ11" s="806"/>
      <c r="CK11" s="806"/>
      <c r="CL11" s="807"/>
      <c r="CM11" s="805">
        <v>
753.447</v>
      </c>
      <c r="CN11" s="806"/>
      <c r="CO11" s="806"/>
      <c r="CP11" s="806"/>
      <c r="CQ11" s="807"/>
      <c r="CR11" s="805">
        <v>
300.2</v>
      </c>
      <c r="CS11" s="806"/>
      <c r="CT11" s="806"/>
      <c r="CU11" s="806"/>
      <c r="CV11" s="807"/>
      <c r="CW11" s="805" t="s">
        <v>
486</v>
      </c>
      <c r="CX11" s="806"/>
      <c r="CY11" s="806"/>
      <c r="CZ11" s="806"/>
      <c r="DA11" s="807"/>
      <c r="DB11" s="805" t="s">
        <v>
486</v>
      </c>
      <c r="DC11" s="806"/>
      <c r="DD11" s="806"/>
      <c r="DE11" s="806"/>
      <c r="DF11" s="807"/>
      <c r="DG11" s="805" t="s">
        <v>
486</v>
      </c>
      <c r="DH11" s="806"/>
      <c r="DI11" s="806"/>
      <c r="DJ11" s="806"/>
      <c r="DK11" s="807"/>
      <c r="DL11" s="805" t="s">
        <v>
486</v>
      </c>
      <c r="DM11" s="806"/>
      <c r="DN11" s="806"/>
      <c r="DO11" s="806"/>
      <c r="DP11" s="807"/>
      <c r="DQ11" s="805" t="s">
        <v>
486</v>
      </c>
      <c r="DR11" s="806"/>
      <c r="DS11" s="806"/>
      <c r="DT11" s="806"/>
      <c r="DU11" s="807"/>
      <c r="DV11" s="761"/>
      <c r="DW11" s="762"/>
      <c r="DX11" s="762"/>
      <c r="DY11" s="762"/>
      <c r="DZ11" s="763"/>
      <c r="EA11" s="242"/>
    </row>
    <row r="12" spans="1:131" s="243" customFormat="1" ht="26.25" customHeight="1">
      <c r="A12" s="249">
        <v>
6</v>
      </c>
      <c r="B12" s="764" t="s">
        <v>
553</v>
      </c>
      <c r="C12" s="765"/>
      <c r="D12" s="765"/>
      <c r="E12" s="765"/>
      <c r="F12" s="765"/>
      <c r="G12" s="765"/>
      <c r="H12" s="765"/>
      <c r="I12" s="765"/>
      <c r="J12" s="765"/>
      <c r="K12" s="765"/>
      <c r="L12" s="765"/>
      <c r="M12" s="765"/>
      <c r="N12" s="765"/>
      <c r="O12" s="765"/>
      <c r="P12" s="766"/>
      <c r="Q12" s="767">
        <v>
4408</v>
      </c>
      <c r="R12" s="768"/>
      <c r="S12" s="768"/>
      <c r="T12" s="768"/>
      <c r="U12" s="768"/>
      <c r="V12" s="768">
        <v>
4408</v>
      </c>
      <c r="W12" s="768"/>
      <c r="X12" s="768"/>
      <c r="Y12" s="768"/>
      <c r="Z12" s="768"/>
      <c r="AA12" s="768" t="s">
        <v>
548</v>
      </c>
      <c r="AB12" s="768"/>
      <c r="AC12" s="768"/>
      <c r="AD12" s="768"/>
      <c r="AE12" s="769"/>
      <c r="AF12" s="770" t="s">
        <v>
548</v>
      </c>
      <c r="AG12" s="771"/>
      <c r="AH12" s="771"/>
      <c r="AI12" s="771"/>
      <c r="AJ12" s="772"/>
      <c r="AK12" s="784">
        <v>
4324</v>
      </c>
      <c r="AL12" s="785"/>
      <c r="AM12" s="785"/>
      <c r="AN12" s="785"/>
      <c r="AO12" s="785"/>
      <c r="AP12" s="785" t="s">
        <v>
548</v>
      </c>
      <c r="AQ12" s="785"/>
      <c r="AR12" s="785"/>
      <c r="AS12" s="785"/>
      <c r="AT12" s="785"/>
      <c r="AU12" s="773"/>
      <c r="AV12" s="773"/>
      <c r="AW12" s="773"/>
      <c r="AX12" s="773"/>
      <c r="AY12" s="774"/>
      <c r="AZ12" s="240"/>
      <c r="BA12" s="240"/>
      <c r="BB12" s="240"/>
      <c r="BC12" s="240"/>
      <c r="BD12" s="240"/>
      <c r="BE12" s="241"/>
      <c r="BF12" s="241"/>
      <c r="BG12" s="241"/>
      <c r="BH12" s="241"/>
      <c r="BI12" s="241"/>
      <c r="BJ12" s="241"/>
      <c r="BK12" s="241"/>
      <c r="BL12" s="241"/>
      <c r="BM12" s="241"/>
      <c r="BN12" s="241"/>
      <c r="BO12" s="241"/>
      <c r="BP12" s="241"/>
      <c r="BQ12" s="250">
        <v>
6</v>
      </c>
      <c r="BR12" s="251" t="s">
        <v>
612</v>
      </c>
      <c r="BS12" s="808" t="s">
        <v>
570</v>
      </c>
      <c r="BT12" s="809"/>
      <c r="BU12" s="809"/>
      <c r="BV12" s="809"/>
      <c r="BW12" s="809"/>
      <c r="BX12" s="809"/>
      <c r="BY12" s="809"/>
      <c r="BZ12" s="809"/>
      <c r="CA12" s="809"/>
      <c r="CB12" s="809"/>
      <c r="CC12" s="809"/>
      <c r="CD12" s="809"/>
      <c r="CE12" s="809"/>
      <c r="CF12" s="809"/>
      <c r="CG12" s="810"/>
      <c r="CH12" s="805">
        <v>
106.255</v>
      </c>
      <c r="CI12" s="806"/>
      <c r="CJ12" s="806"/>
      <c r="CK12" s="806"/>
      <c r="CL12" s="807"/>
      <c r="CM12" s="805">
        <v>
16617.314999999999</v>
      </c>
      <c r="CN12" s="806"/>
      <c r="CO12" s="806"/>
      <c r="CP12" s="806"/>
      <c r="CQ12" s="807"/>
      <c r="CR12" s="805">
        <v>
200</v>
      </c>
      <c r="CS12" s="806"/>
      <c r="CT12" s="806"/>
      <c r="CU12" s="806"/>
      <c r="CV12" s="807"/>
      <c r="CW12" s="805">
        <v>
23828.567999999999</v>
      </c>
      <c r="CX12" s="806"/>
      <c r="CY12" s="806"/>
      <c r="CZ12" s="806"/>
      <c r="DA12" s="807"/>
      <c r="DB12" s="805" t="s">
        <v>
486</v>
      </c>
      <c r="DC12" s="806"/>
      <c r="DD12" s="806"/>
      <c r="DE12" s="806"/>
      <c r="DF12" s="807"/>
      <c r="DG12" s="805" t="s">
        <v>
486</v>
      </c>
      <c r="DH12" s="806"/>
      <c r="DI12" s="806"/>
      <c r="DJ12" s="806"/>
      <c r="DK12" s="807"/>
      <c r="DL12" s="805">
        <v>
26470</v>
      </c>
      <c r="DM12" s="806"/>
      <c r="DN12" s="806"/>
      <c r="DO12" s="806"/>
      <c r="DP12" s="807"/>
      <c r="DQ12" s="805">
        <v>
2646.9540000000002</v>
      </c>
      <c r="DR12" s="806"/>
      <c r="DS12" s="806"/>
      <c r="DT12" s="806"/>
      <c r="DU12" s="807"/>
      <c r="DV12" s="761"/>
      <c r="DW12" s="762"/>
      <c r="DX12" s="762"/>
      <c r="DY12" s="762"/>
      <c r="DZ12" s="763"/>
      <c r="EA12" s="242"/>
    </row>
    <row r="13" spans="1:131" s="243" customFormat="1" ht="26.25" customHeight="1">
      <c r="A13" s="249">
        <v>
7</v>
      </c>
      <c r="B13" s="764" t="s">
        <v>
554</v>
      </c>
      <c r="C13" s="765"/>
      <c r="D13" s="765"/>
      <c r="E13" s="765"/>
      <c r="F13" s="765"/>
      <c r="G13" s="765"/>
      <c r="H13" s="765"/>
      <c r="I13" s="765"/>
      <c r="J13" s="765"/>
      <c r="K13" s="765"/>
      <c r="L13" s="765"/>
      <c r="M13" s="765"/>
      <c r="N13" s="765"/>
      <c r="O13" s="765"/>
      <c r="P13" s="766"/>
      <c r="Q13" s="767">
        <v>
23670</v>
      </c>
      <c r="R13" s="768"/>
      <c r="S13" s="768"/>
      <c r="T13" s="768"/>
      <c r="U13" s="768"/>
      <c r="V13" s="768">
        <v>
21955</v>
      </c>
      <c r="W13" s="768"/>
      <c r="X13" s="768"/>
      <c r="Y13" s="768"/>
      <c r="Z13" s="768"/>
      <c r="AA13" s="768">
        <v>
1715</v>
      </c>
      <c r="AB13" s="768"/>
      <c r="AC13" s="768"/>
      <c r="AD13" s="768"/>
      <c r="AE13" s="769"/>
      <c r="AF13" s="770" t="s">
        <v>
555</v>
      </c>
      <c r="AG13" s="771"/>
      <c r="AH13" s="771"/>
      <c r="AI13" s="771"/>
      <c r="AJ13" s="772"/>
      <c r="AK13" s="784">
        <v>
9</v>
      </c>
      <c r="AL13" s="785"/>
      <c r="AM13" s="785"/>
      <c r="AN13" s="785"/>
      <c r="AO13" s="785"/>
      <c r="AP13" s="785">
        <v>
3118</v>
      </c>
      <c r="AQ13" s="785"/>
      <c r="AR13" s="785"/>
      <c r="AS13" s="785"/>
      <c r="AT13" s="785"/>
      <c r="AU13" s="773"/>
      <c r="AV13" s="773"/>
      <c r="AW13" s="773"/>
      <c r="AX13" s="773"/>
      <c r="AY13" s="774"/>
      <c r="AZ13" s="240"/>
      <c r="BA13" s="240"/>
      <c r="BB13" s="240"/>
      <c r="BC13" s="240"/>
      <c r="BD13" s="240"/>
      <c r="BE13" s="241"/>
      <c r="BF13" s="241"/>
      <c r="BG13" s="241"/>
      <c r="BH13" s="241"/>
      <c r="BI13" s="241"/>
      <c r="BJ13" s="241"/>
      <c r="BK13" s="241"/>
      <c r="BL13" s="241"/>
      <c r="BM13" s="241"/>
      <c r="BN13" s="241"/>
      <c r="BO13" s="241"/>
      <c r="BP13" s="241"/>
      <c r="BQ13" s="250">
        <v>
7</v>
      </c>
      <c r="BR13" s="251"/>
      <c r="BS13" s="808" t="s">
        <v>
571</v>
      </c>
      <c r="BT13" s="809"/>
      <c r="BU13" s="809"/>
      <c r="BV13" s="809"/>
      <c r="BW13" s="809"/>
      <c r="BX13" s="809"/>
      <c r="BY13" s="809"/>
      <c r="BZ13" s="809"/>
      <c r="CA13" s="809"/>
      <c r="CB13" s="809"/>
      <c r="CC13" s="809"/>
      <c r="CD13" s="809"/>
      <c r="CE13" s="809"/>
      <c r="CF13" s="809"/>
      <c r="CG13" s="810"/>
      <c r="CH13" s="805">
        <v>
181.76900000000001</v>
      </c>
      <c r="CI13" s="806"/>
      <c r="CJ13" s="806"/>
      <c r="CK13" s="806"/>
      <c r="CL13" s="807"/>
      <c r="CM13" s="805">
        <v>
10120.055</v>
      </c>
      <c r="CN13" s="806"/>
      <c r="CO13" s="806"/>
      <c r="CP13" s="806"/>
      <c r="CQ13" s="807"/>
      <c r="CR13" s="805">
        <v>
200</v>
      </c>
      <c r="CS13" s="806"/>
      <c r="CT13" s="806"/>
      <c r="CU13" s="806"/>
      <c r="CV13" s="807"/>
      <c r="CW13" s="805">
        <v>
3702.1660000000002</v>
      </c>
      <c r="CX13" s="806"/>
      <c r="CY13" s="806"/>
      <c r="CZ13" s="806"/>
      <c r="DA13" s="807"/>
      <c r="DB13" s="805" t="s">
        <v>
486</v>
      </c>
      <c r="DC13" s="806"/>
      <c r="DD13" s="806"/>
      <c r="DE13" s="806"/>
      <c r="DF13" s="807"/>
      <c r="DG13" s="805" t="s">
        <v>
486</v>
      </c>
      <c r="DH13" s="806"/>
      <c r="DI13" s="806"/>
      <c r="DJ13" s="806"/>
      <c r="DK13" s="807"/>
      <c r="DL13" s="805" t="s">
        <v>
486</v>
      </c>
      <c r="DM13" s="806"/>
      <c r="DN13" s="806"/>
      <c r="DO13" s="806"/>
      <c r="DP13" s="807"/>
      <c r="DQ13" s="805" t="s">
        <v>
486</v>
      </c>
      <c r="DR13" s="806"/>
      <c r="DS13" s="806"/>
      <c r="DT13" s="806"/>
      <c r="DU13" s="807"/>
      <c r="DV13" s="761"/>
      <c r="DW13" s="762"/>
      <c r="DX13" s="762"/>
      <c r="DY13" s="762"/>
      <c r="DZ13" s="763"/>
      <c r="EA13" s="242"/>
    </row>
    <row r="14" spans="1:131" s="243" customFormat="1" ht="26.25" customHeight="1">
      <c r="A14" s="249">
        <v>
8</v>
      </c>
      <c r="B14" s="764" t="s">
        <v>
556</v>
      </c>
      <c r="C14" s="765"/>
      <c r="D14" s="765"/>
      <c r="E14" s="765"/>
      <c r="F14" s="765"/>
      <c r="G14" s="765"/>
      <c r="H14" s="765"/>
      <c r="I14" s="765"/>
      <c r="J14" s="765"/>
      <c r="K14" s="765"/>
      <c r="L14" s="765"/>
      <c r="M14" s="765"/>
      <c r="N14" s="765"/>
      <c r="O14" s="765"/>
      <c r="P14" s="766"/>
      <c r="Q14" s="767">
        <v>
107</v>
      </c>
      <c r="R14" s="768"/>
      <c r="S14" s="768"/>
      <c r="T14" s="768"/>
      <c r="U14" s="768"/>
      <c r="V14" s="768" t="s">
        <v>
548</v>
      </c>
      <c r="W14" s="768"/>
      <c r="X14" s="768"/>
      <c r="Y14" s="768"/>
      <c r="Z14" s="768"/>
      <c r="AA14" s="768">
        <v>
107</v>
      </c>
      <c r="AB14" s="768"/>
      <c r="AC14" s="768"/>
      <c r="AD14" s="768"/>
      <c r="AE14" s="769"/>
      <c r="AF14" s="770" t="s">
        <v>
548</v>
      </c>
      <c r="AG14" s="771"/>
      <c r="AH14" s="771"/>
      <c r="AI14" s="771"/>
      <c r="AJ14" s="772"/>
      <c r="AK14" s="784" t="s">
        <v>
564</v>
      </c>
      <c r="AL14" s="785"/>
      <c r="AM14" s="785"/>
      <c r="AN14" s="785"/>
      <c r="AO14" s="785"/>
      <c r="AP14" s="785" t="s">
        <v>
548</v>
      </c>
      <c r="AQ14" s="785"/>
      <c r="AR14" s="785"/>
      <c r="AS14" s="785"/>
      <c r="AT14" s="785"/>
      <c r="AU14" s="773"/>
      <c r="AV14" s="773"/>
      <c r="AW14" s="773"/>
      <c r="AX14" s="773"/>
      <c r="AY14" s="774"/>
      <c r="AZ14" s="240"/>
      <c r="BA14" s="240"/>
      <c r="BB14" s="240"/>
      <c r="BC14" s="240"/>
      <c r="BD14" s="240"/>
      <c r="BE14" s="241"/>
      <c r="BF14" s="241"/>
      <c r="BG14" s="241"/>
      <c r="BH14" s="241"/>
      <c r="BI14" s="241"/>
      <c r="BJ14" s="241"/>
      <c r="BK14" s="241"/>
      <c r="BL14" s="241"/>
      <c r="BM14" s="241"/>
      <c r="BN14" s="241"/>
      <c r="BO14" s="241"/>
      <c r="BP14" s="241"/>
      <c r="BQ14" s="250">
        <v>
8</v>
      </c>
      <c r="BR14" s="251"/>
      <c r="BS14" s="808" t="s">
        <v>
572</v>
      </c>
      <c r="BT14" s="809"/>
      <c r="BU14" s="809"/>
      <c r="BV14" s="809"/>
      <c r="BW14" s="809"/>
      <c r="BX14" s="809"/>
      <c r="BY14" s="809"/>
      <c r="BZ14" s="809"/>
      <c r="CA14" s="809"/>
      <c r="CB14" s="809"/>
      <c r="CC14" s="809"/>
      <c r="CD14" s="809"/>
      <c r="CE14" s="809"/>
      <c r="CF14" s="809"/>
      <c r="CG14" s="810"/>
      <c r="CH14" s="805">
        <v>
49.783000000000001</v>
      </c>
      <c r="CI14" s="806"/>
      <c r="CJ14" s="806"/>
      <c r="CK14" s="806"/>
      <c r="CL14" s="807"/>
      <c r="CM14" s="805">
        <v>
747.92700000000002</v>
      </c>
      <c r="CN14" s="806"/>
      <c r="CO14" s="806"/>
      <c r="CP14" s="806"/>
      <c r="CQ14" s="807"/>
      <c r="CR14" s="805">
        <v>
1</v>
      </c>
      <c r="CS14" s="806"/>
      <c r="CT14" s="806"/>
      <c r="CU14" s="806"/>
      <c r="CV14" s="807"/>
      <c r="CW14" s="805">
        <v>
1071.69</v>
      </c>
      <c r="CX14" s="806"/>
      <c r="CY14" s="806"/>
      <c r="CZ14" s="806"/>
      <c r="DA14" s="807"/>
      <c r="DB14" s="805" t="s">
        <v>
486</v>
      </c>
      <c r="DC14" s="806"/>
      <c r="DD14" s="806"/>
      <c r="DE14" s="806"/>
      <c r="DF14" s="807"/>
      <c r="DG14" s="805" t="s">
        <v>
486</v>
      </c>
      <c r="DH14" s="806"/>
      <c r="DI14" s="806"/>
      <c r="DJ14" s="806"/>
      <c r="DK14" s="807"/>
      <c r="DL14" s="805" t="s">
        <v>
486</v>
      </c>
      <c r="DM14" s="806"/>
      <c r="DN14" s="806"/>
      <c r="DO14" s="806"/>
      <c r="DP14" s="807"/>
      <c r="DQ14" s="805" t="s">
        <v>
486</v>
      </c>
      <c r="DR14" s="806"/>
      <c r="DS14" s="806"/>
      <c r="DT14" s="806"/>
      <c r="DU14" s="807"/>
      <c r="DV14" s="761"/>
      <c r="DW14" s="762"/>
      <c r="DX14" s="762"/>
      <c r="DY14" s="762"/>
      <c r="DZ14" s="763"/>
      <c r="EA14" s="242"/>
    </row>
    <row r="15" spans="1:131" s="243" customFormat="1" ht="26.25" customHeight="1">
      <c r="A15" s="249">
        <v>
9</v>
      </c>
      <c r="B15" s="764" t="s">
        <v>
557</v>
      </c>
      <c r="C15" s="765"/>
      <c r="D15" s="765"/>
      <c r="E15" s="765"/>
      <c r="F15" s="765"/>
      <c r="G15" s="765"/>
      <c r="H15" s="765"/>
      <c r="I15" s="765"/>
      <c r="J15" s="765"/>
      <c r="K15" s="765"/>
      <c r="L15" s="765"/>
      <c r="M15" s="765"/>
      <c r="N15" s="765"/>
      <c r="O15" s="765"/>
      <c r="P15" s="766"/>
      <c r="Q15" s="767">
        <v>
154</v>
      </c>
      <c r="R15" s="768"/>
      <c r="S15" s="768"/>
      <c r="T15" s="768"/>
      <c r="U15" s="768"/>
      <c r="V15" s="768">
        <v>
0</v>
      </c>
      <c r="W15" s="768"/>
      <c r="X15" s="768"/>
      <c r="Y15" s="768"/>
      <c r="Z15" s="768"/>
      <c r="AA15" s="768">
        <v>
154</v>
      </c>
      <c r="AB15" s="768"/>
      <c r="AC15" s="768"/>
      <c r="AD15" s="768"/>
      <c r="AE15" s="769"/>
      <c r="AF15" s="770" t="s">
        <v>
548</v>
      </c>
      <c r="AG15" s="771"/>
      <c r="AH15" s="771"/>
      <c r="AI15" s="771"/>
      <c r="AJ15" s="772"/>
      <c r="AK15" s="784">
        <v>
0</v>
      </c>
      <c r="AL15" s="785"/>
      <c r="AM15" s="785"/>
      <c r="AN15" s="785"/>
      <c r="AO15" s="785"/>
      <c r="AP15" s="785" t="s">
        <v>
548</v>
      </c>
      <c r="AQ15" s="785"/>
      <c r="AR15" s="785"/>
      <c r="AS15" s="785"/>
      <c r="AT15" s="785"/>
      <c r="AU15" s="773"/>
      <c r="AV15" s="773"/>
      <c r="AW15" s="773"/>
      <c r="AX15" s="773"/>
      <c r="AY15" s="774"/>
      <c r="AZ15" s="240"/>
      <c r="BA15" s="240"/>
      <c r="BB15" s="240"/>
      <c r="BC15" s="240"/>
      <c r="BD15" s="240"/>
      <c r="BE15" s="241"/>
      <c r="BF15" s="241"/>
      <c r="BG15" s="241"/>
      <c r="BH15" s="241"/>
      <c r="BI15" s="241"/>
      <c r="BJ15" s="241"/>
      <c r="BK15" s="241"/>
      <c r="BL15" s="241"/>
      <c r="BM15" s="241"/>
      <c r="BN15" s="241"/>
      <c r="BO15" s="241"/>
      <c r="BP15" s="241"/>
      <c r="BQ15" s="250">
        <v>
9</v>
      </c>
      <c r="BR15" s="251"/>
      <c r="BS15" s="808" t="s">
        <v>
573</v>
      </c>
      <c r="BT15" s="809"/>
      <c r="BU15" s="809"/>
      <c r="BV15" s="809"/>
      <c r="BW15" s="809"/>
      <c r="BX15" s="809"/>
      <c r="BY15" s="809"/>
      <c r="BZ15" s="809"/>
      <c r="CA15" s="809"/>
      <c r="CB15" s="809"/>
      <c r="CC15" s="809"/>
      <c r="CD15" s="809"/>
      <c r="CE15" s="809"/>
      <c r="CF15" s="809"/>
      <c r="CG15" s="810"/>
      <c r="CH15" s="805">
        <v>
9.8390000000000004</v>
      </c>
      <c r="CI15" s="806"/>
      <c r="CJ15" s="806"/>
      <c r="CK15" s="806"/>
      <c r="CL15" s="807"/>
      <c r="CM15" s="805">
        <v>
4286.402</v>
      </c>
      <c r="CN15" s="806"/>
      <c r="CO15" s="806"/>
      <c r="CP15" s="806"/>
      <c r="CQ15" s="807"/>
      <c r="CR15" s="805">
        <v>
356</v>
      </c>
      <c r="CS15" s="806"/>
      <c r="CT15" s="806"/>
      <c r="CU15" s="806"/>
      <c r="CV15" s="807"/>
      <c r="CW15" s="805">
        <v>
43.444000000000003</v>
      </c>
      <c r="CX15" s="806"/>
      <c r="CY15" s="806"/>
      <c r="CZ15" s="806"/>
      <c r="DA15" s="807"/>
      <c r="DB15" s="805" t="s">
        <v>
486</v>
      </c>
      <c r="DC15" s="806"/>
      <c r="DD15" s="806"/>
      <c r="DE15" s="806"/>
      <c r="DF15" s="807"/>
      <c r="DG15" s="805" t="s">
        <v>
486</v>
      </c>
      <c r="DH15" s="806"/>
      <c r="DI15" s="806"/>
      <c r="DJ15" s="806"/>
      <c r="DK15" s="807"/>
      <c r="DL15" s="805" t="s">
        <v>
486</v>
      </c>
      <c r="DM15" s="806"/>
      <c r="DN15" s="806"/>
      <c r="DO15" s="806"/>
      <c r="DP15" s="807"/>
      <c r="DQ15" s="805" t="s">
        <v>
486</v>
      </c>
      <c r="DR15" s="806"/>
      <c r="DS15" s="806"/>
      <c r="DT15" s="806"/>
      <c r="DU15" s="807"/>
      <c r="DV15" s="761"/>
      <c r="DW15" s="762"/>
      <c r="DX15" s="762"/>
      <c r="DY15" s="762"/>
      <c r="DZ15" s="763"/>
      <c r="EA15" s="242"/>
    </row>
    <row r="16" spans="1:131" s="243" customFormat="1" ht="26.25" customHeight="1">
      <c r="A16" s="249">
        <v>
10</v>
      </c>
      <c r="B16" s="764" t="s">
        <v>
558</v>
      </c>
      <c r="C16" s="765"/>
      <c r="D16" s="765"/>
      <c r="E16" s="765"/>
      <c r="F16" s="765"/>
      <c r="G16" s="765"/>
      <c r="H16" s="765"/>
      <c r="I16" s="765"/>
      <c r="J16" s="765"/>
      <c r="K16" s="765"/>
      <c r="L16" s="765"/>
      <c r="M16" s="765"/>
      <c r="N16" s="765"/>
      <c r="O16" s="765"/>
      <c r="P16" s="766"/>
      <c r="Q16" s="767">
        <v>
161493</v>
      </c>
      <c r="R16" s="768"/>
      <c r="S16" s="768"/>
      <c r="T16" s="768"/>
      <c r="U16" s="768"/>
      <c r="V16" s="768">
        <v>
160581</v>
      </c>
      <c r="W16" s="768"/>
      <c r="X16" s="768"/>
      <c r="Y16" s="768"/>
      <c r="Z16" s="768"/>
      <c r="AA16" s="768">
        <v>
912</v>
      </c>
      <c r="AB16" s="768"/>
      <c r="AC16" s="768"/>
      <c r="AD16" s="768"/>
      <c r="AE16" s="769"/>
      <c r="AF16" s="770" t="s">
        <v>
548</v>
      </c>
      <c r="AG16" s="771"/>
      <c r="AH16" s="771"/>
      <c r="AI16" s="771"/>
      <c r="AJ16" s="772"/>
      <c r="AK16" s="784">
        <v>
27495</v>
      </c>
      <c r="AL16" s="785"/>
      <c r="AM16" s="785"/>
      <c r="AN16" s="785"/>
      <c r="AO16" s="785"/>
      <c r="AP16" s="785">
        <v>
548189</v>
      </c>
      <c r="AQ16" s="785"/>
      <c r="AR16" s="785"/>
      <c r="AS16" s="785"/>
      <c r="AT16" s="785"/>
      <c r="AU16" s="773"/>
      <c r="AV16" s="773"/>
      <c r="AW16" s="773"/>
      <c r="AX16" s="773"/>
      <c r="AY16" s="774"/>
      <c r="AZ16" s="240"/>
      <c r="BA16" s="240"/>
      <c r="BB16" s="240"/>
      <c r="BC16" s="240"/>
      <c r="BD16" s="240"/>
      <c r="BE16" s="241"/>
      <c r="BF16" s="241"/>
      <c r="BG16" s="241"/>
      <c r="BH16" s="241"/>
      <c r="BI16" s="241"/>
      <c r="BJ16" s="241"/>
      <c r="BK16" s="241"/>
      <c r="BL16" s="241"/>
      <c r="BM16" s="241"/>
      <c r="BN16" s="241"/>
      <c r="BO16" s="241"/>
      <c r="BP16" s="241"/>
      <c r="BQ16" s="250">
        <v>
10</v>
      </c>
      <c r="BR16" s="251"/>
      <c r="BS16" s="808" t="s">
        <v>
574</v>
      </c>
      <c r="BT16" s="809"/>
      <c r="BU16" s="809"/>
      <c r="BV16" s="809"/>
      <c r="BW16" s="809"/>
      <c r="BX16" s="809"/>
      <c r="BY16" s="809"/>
      <c r="BZ16" s="809"/>
      <c r="CA16" s="809"/>
      <c r="CB16" s="809"/>
      <c r="CC16" s="809"/>
      <c r="CD16" s="809"/>
      <c r="CE16" s="809"/>
      <c r="CF16" s="809"/>
      <c r="CG16" s="810"/>
      <c r="CH16" s="805">
        <v>
133.39500000000001</v>
      </c>
      <c r="CI16" s="806"/>
      <c r="CJ16" s="806"/>
      <c r="CK16" s="806"/>
      <c r="CL16" s="807"/>
      <c r="CM16" s="805">
        <v>
2287.6170000000002</v>
      </c>
      <c r="CN16" s="806"/>
      <c r="CO16" s="806"/>
      <c r="CP16" s="806"/>
      <c r="CQ16" s="807"/>
      <c r="CR16" s="805">
        <v>
187.5</v>
      </c>
      <c r="CS16" s="806"/>
      <c r="CT16" s="806"/>
      <c r="CU16" s="806"/>
      <c r="CV16" s="807"/>
      <c r="CW16" s="805" t="s">
        <v>
486</v>
      </c>
      <c r="CX16" s="806"/>
      <c r="CY16" s="806"/>
      <c r="CZ16" s="806"/>
      <c r="DA16" s="807"/>
      <c r="DB16" s="805">
        <v>
1500</v>
      </c>
      <c r="DC16" s="806"/>
      <c r="DD16" s="806"/>
      <c r="DE16" s="806"/>
      <c r="DF16" s="807"/>
      <c r="DG16" s="805" t="s">
        <v>
486</v>
      </c>
      <c r="DH16" s="806"/>
      <c r="DI16" s="806"/>
      <c r="DJ16" s="806"/>
      <c r="DK16" s="807"/>
      <c r="DL16" s="805" t="s">
        <v>
486</v>
      </c>
      <c r="DM16" s="806"/>
      <c r="DN16" s="806"/>
      <c r="DO16" s="806"/>
      <c r="DP16" s="807"/>
      <c r="DQ16" s="805" t="s">
        <v>
486</v>
      </c>
      <c r="DR16" s="806"/>
      <c r="DS16" s="806"/>
      <c r="DT16" s="806"/>
      <c r="DU16" s="807"/>
      <c r="DV16" s="761"/>
      <c r="DW16" s="762"/>
      <c r="DX16" s="762"/>
      <c r="DY16" s="762"/>
      <c r="DZ16" s="763"/>
      <c r="EA16" s="242"/>
    </row>
    <row r="17" spans="1:131" s="243" customFormat="1" ht="26.25" customHeight="1">
      <c r="A17" s="249">
        <v>
11</v>
      </c>
      <c r="B17" s="764" t="s">
        <v>
559</v>
      </c>
      <c r="C17" s="765"/>
      <c r="D17" s="765"/>
      <c r="E17" s="765"/>
      <c r="F17" s="765"/>
      <c r="G17" s="765"/>
      <c r="H17" s="765"/>
      <c r="I17" s="765"/>
      <c r="J17" s="765"/>
      <c r="K17" s="765"/>
      <c r="L17" s="765"/>
      <c r="M17" s="765"/>
      <c r="N17" s="765"/>
      <c r="O17" s="765"/>
      <c r="P17" s="766"/>
      <c r="Q17" s="767">
        <v>
3391</v>
      </c>
      <c r="R17" s="768"/>
      <c r="S17" s="768"/>
      <c r="T17" s="768"/>
      <c r="U17" s="768"/>
      <c r="V17" s="768">
        <v>
3391</v>
      </c>
      <c r="W17" s="768"/>
      <c r="X17" s="768"/>
      <c r="Y17" s="768"/>
      <c r="Z17" s="768"/>
      <c r="AA17" s="768" t="s">
        <v>
548</v>
      </c>
      <c r="AB17" s="768"/>
      <c r="AC17" s="768"/>
      <c r="AD17" s="768"/>
      <c r="AE17" s="769"/>
      <c r="AF17" s="770" t="s">
        <v>
548</v>
      </c>
      <c r="AG17" s="771"/>
      <c r="AH17" s="771"/>
      <c r="AI17" s="771"/>
      <c r="AJ17" s="772"/>
      <c r="AK17" s="784" t="s">
        <v>
548</v>
      </c>
      <c r="AL17" s="785"/>
      <c r="AM17" s="785"/>
      <c r="AN17" s="785"/>
      <c r="AO17" s="785"/>
      <c r="AP17" s="785" t="s">
        <v>
548</v>
      </c>
      <c r="AQ17" s="785"/>
      <c r="AR17" s="785"/>
      <c r="AS17" s="785"/>
      <c r="AT17" s="785"/>
      <c r="AU17" s="773"/>
      <c r="AV17" s="773"/>
      <c r="AW17" s="773"/>
      <c r="AX17" s="773"/>
      <c r="AY17" s="774"/>
      <c r="AZ17" s="240"/>
      <c r="BA17" s="240"/>
      <c r="BB17" s="240"/>
      <c r="BC17" s="240"/>
      <c r="BD17" s="240"/>
      <c r="BE17" s="241"/>
      <c r="BF17" s="241"/>
      <c r="BG17" s="241"/>
      <c r="BH17" s="241"/>
      <c r="BI17" s="241"/>
      <c r="BJ17" s="241"/>
      <c r="BK17" s="241"/>
      <c r="BL17" s="241"/>
      <c r="BM17" s="241"/>
      <c r="BN17" s="241"/>
      <c r="BO17" s="241"/>
      <c r="BP17" s="241"/>
      <c r="BQ17" s="250">
        <v>
11</v>
      </c>
      <c r="BR17" s="251"/>
      <c r="BS17" s="808" t="s">
        <v>
575</v>
      </c>
      <c r="BT17" s="809"/>
      <c r="BU17" s="809"/>
      <c r="BV17" s="809"/>
      <c r="BW17" s="809"/>
      <c r="BX17" s="809"/>
      <c r="BY17" s="809"/>
      <c r="BZ17" s="809"/>
      <c r="CA17" s="809"/>
      <c r="CB17" s="809"/>
      <c r="CC17" s="809"/>
      <c r="CD17" s="809"/>
      <c r="CE17" s="809"/>
      <c r="CF17" s="809"/>
      <c r="CG17" s="810"/>
      <c r="CH17" s="805">
        <v>
268.387</v>
      </c>
      <c r="CI17" s="806"/>
      <c r="CJ17" s="806"/>
      <c r="CK17" s="806"/>
      <c r="CL17" s="807"/>
      <c r="CM17" s="805">
        <v>
64604.790999999997</v>
      </c>
      <c r="CN17" s="806"/>
      <c r="CO17" s="806"/>
      <c r="CP17" s="806"/>
      <c r="CQ17" s="807"/>
      <c r="CR17" s="805">
        <v>
10</v>
      </c>
      <c r="CS17" s="806"/>
      <c r="CT17" s="806"/>
      <c r="CU17" s="806"/>
      <c r="CV17" s="807"/>
      <c r="CW17" s="805">
        <v>
467.05</v>
      </c>
      <c r="CX17" s="806"/>
      <c r="CY17" s="806"/>
      <c r="CZ17" s="806"/>
      <c r="DA17" s="807"/>
      <c r="DB17" s="805" t="s">
        <v>
486</v>
      </c>
      <c r="DC17" s="806"/>
      <c r="DD17" s="806"/>
      <c r="DE17" s="806"/>
      <c r="DF17" s="807"/>
      <c r="DG17" s="805" t="s">
        <v>
486</v>
      </c>
      <c r="DH17" s="806"/>
      <c r="DI17" s="806"/>
      <c r="DJ17" s="806"/>
      <c r="DK17" s="807"/>
      <c r="DL17" s="805" t="s">
        <v>
486</v>
      </c>
      <c r="DM17" s="806"/>
      <c r="DN17" s="806"/>
      <c r="DO17" s="806"/>
      <c r="DP17" s="807"/>
      <c r="DQ17" s="805" t="s">
        <v>
486</v>
      </c>
      <c r="DR17" s="806"/>
      <c r="DS17" s="806"/>
      <c r="DT17" s="806"/>
      <c r="DU17" s="807"/>
      <c r="DV17" s="761"/>
      <c r="DW17" s="762"/>
      <c r="DX17" s="762"/>
      <c r="DY17" s="762"/>
      <c r="DZ17" s="763"/>
      <c r="EA17" s="242"/>
    </row>
    <row r="18" spans="1:131" s="243" customFormat="1" ht="26.25" customHeight="1">
      <c r="A18" s="249">
        <v>
12</v>
      </c>
      <c r="B18" s="764" t="s">
        <v>
560</v>
      </c>
      <c r="C18" s="765"/>
      <c r="D18" s="765"/>
      <c r="E18" s="765"/>
      <c r="F18" s="765"/>
      <c r="G18" s="765"/>
      <c r="H18" s="765"/>
      <c r="I18" s="765"/>
      <c r="J18" s="765"/>
      <c r="K18" s="765"/>
      <c r="L18" s="765"/>
      <c r="M18" s="765"/>
      <c r="N18" s="765"/>
      <c r="O18" s="765"/>
      <c r="P18" s="766"/>
      <c r="Q18" s="767">
        <v>
14355</v>
      </c>
      <c r="R18" s="768"/>
      <c r="S18" s="768"/>
      <c r="T18" s="768"/>
      <c r="U18" s="768"/>
      <c r="V18" s="768">
        <v>
7319</v>
      </c>
      <c r="W18" s="768"/>
      <c r="X18" s="768"/>
      <c r="Y18" s="768"/>
      <c r="Z18" s="768"/>
      <c r="AA18" s="768">
        <v>
7035</v>
      </c>
      <c r="AB18" s="768"/>
      <c r="AC18" s="768"/>
      <c r="AD18" s="768"/>
      <c r="AE18" s="769"/>
      <c r="AF18" s="770" t="s">
        <v>
548</v>
      </c>
      <c r="AG18" s="771"/>
      <c r="AH18" s="771"/>
      <c r="AI18" s="771"/>
      <c r="AJ18" s="772"/>
      <c r="AK18" s="784">
        <v>
348</v>
      </c>
      <c r="AL18" s="785"/>
      <c r="AM18" s="785"/>
      <c r="AN18" s="785"/>
      <c r="AO18" s="785"/>
      <c r="AP18" s="785">
        <v>
32314</v>
      </c>
      <c r="AQ18" s="785"/>
      <c r="AR18" s="785"/>
      <c r="AS18" s="785"/>
      <c r="AT18" s="785"/>
      <c r="AU18" s="773"/>
      <c r="AV18" s="773"/>
      <c r="AW18" s="773"/>
      <c r="AX18" s="773"/>
      <c r="AY18" s="774"/>
      <c r="AZ18" s="240"/>
      <c r="BA18" s="240"/>
      <c r="BB18" s="240"/>
      <c r="BC18" s="240"/>
      <c r="BD18" s="240"/>
      <c r="BE18" s="241"/>
      <c r="BF18" s="241"/>
      <c r="BG18" s="241"/>
      <c r="BH18" s="241"/>
      <c r="BI18" s="241"/>
      <c r="BJ18" s="241"/>
      <c r="BK18" s="241"/>
      <c r="BL18" s="241"/>
      <c r="BM18" s="241"/>
      <c r="BN18" s="241"/>
      <c r="BO18" s="241"/>
      <c r="BP18" s="241"/>
      <c r="BQ18" s="250">
        <v>
12</v>
      </c>
      <c r="BR18" s="251"/>
      <c r="BS18" s="808" t="s">
        <v>
576</v>
      </c>
      <c r="BT18" s="809"/>
      <c r="BU18" s="809"/>
      <c r="BV18" s="809"/>
      <c r="BW18" s="809"/>
      <c r="BX18" s="809"/>
      <c r="BY18" s="809"/>
      <c r="BZ18" s="809"/>
      <c r="CA18" s="809"/>
      <c r="CB18" s="809"/>
      <c r="CC18" s="809"/>
      <c r="CD18" s="809"/>
      <c r="CE18" s="809"/>
      <c r="CF18" s="809"/>
      <c r="CG18" s="810"/>
      <c r="CH18" s="805">
        <v>
1390.9349999999999</v>
      </c>
      <c r="CI18" s="806"/>
      <c r="CJ18" s="806"/>
      <c r="CK18" s="806"/>
      <c r="CL18" s="807"/>
      <c r="CM18" s="805">
        <v>
33958.69</v>
      </c>
      <c r="CN18" s="806"/>
      <c r="CO18" s="806"/>
      <c r="CP18" s="806"/>
      <c r="CQ18" s="807"/>
      <c r="CR18" s="805">
        <v>
20784.588</v>
      </c>
      <c r="CS18" s="806"/>
      <c r="CT18" s="806"/>
      <c r="CU18" s="806"/>
      <c r="CV18" s="807"/>
      <c r="CW18" s="805" t="s">
        <v>
486</v>
      </c>
      <c r="CX18" s="806"/>
      <c r="CY18" s="806"/>
      <c r="CZ18" s="806"/>
      <c r="DA18" s="807"/>
      <c r="DB18" s="805">
        <v>
16120</v>
      </c>
      <c r="DC18" s="806"/>
      <c r="DD18" s="806"/>
      <c r="DE18" s="806"/>
      <c r="DF18" s="807"/>
      <c r="DG18" s="805" t="s">
        <v>
486</v>
      </c>
      <c r="DH18" s="806"/>
      <c r="DI18" s="806"/>
      <c r="DJ18" s="806"/>
      <c r="DK18" s="807"/>
      <c r="DL18" s="805" t="s">
        <v>
486</v>
      </c>
      <c r="DM18" s="806"/>
      <c r="DN18" s="806"/>
      <c r="DO18" s="806"/>
      <c r="DP18" s="807"/>
      <c r="DQ18" s="805" t="s">
        <v>
486</v>
      </c>
      <c r="DR18" s="806"/>
      <c r="DS18" s="806"/>
      <c r="DT18" s="806"/>
      <c r="DU18" s="807"/>
      <c r="DV18" s="761"/>
      <c r="DW18" s="762"/>
      <c r="DX18" s="762"/>
      <c r="DY18" s="762"/>
      <c r="DZ18" s="763"/>
      <c r="EA18" s="242"/>
    </row>
    <row r="19" spans="1:131" s="243" customFormat="1" ht="26.25" customHeight="1">
      <c r="A19" s="249">
        <v>
13</v>
      </c>
      <c r="B19" s="764" t="s">
        <v>
561</v>
      </c>
      <c r="C19" s="765"/>
      <c r="D19" s="765"/>
      <c r="E19" s="765"/>
      <c r="F19" s="765"/>
      <c r="G19" s="765"/>
      <c r="H19" s="765"/>
      <c r="I19" s="765"/>
      <c r="J19" s="765"/>
      <c r="K19" s="765"/>
      <c r="L19" s="765"/>
      <c r="M19" s="765"/>
      <c r="N19" s="765"/>
      <c r="O19" s="765"/>
      <c r="P19" s="766"/>
      <c r="Q19" s="767">
        <v>
1167171</v>
      </c>
      <c r="R19" s="768"/>
      <c r="S19" s="768"/>
      <c r="T19" s="768"/>
      <c r="U19" s="768"/>
      <c r="V19" s="768">
        <v>
1167171</v>
      </c>
      <c r="W19" s="768"/>
      <c r="X19" s="768"/>
      <c r="Y19" s="768"/>
      <c r="Z19" s="768"/>
      <c r="AA19" s="768" t="s">
        <v>
548</v>
      </c>
      <c r="AB19" s="768"/>
      <c r="AC19" s="768"/>
      <c r="AD19" s="768"/>
      <c r="AE19" s="769"/>
      <c r="AF19" s="770" t="s">
        <v>
548</v>
      </c>
      <c r="AG19" s="771"/>
      <c r="AH19" s="771"/>
      <c r="AI19" s="771"/>
      <c r="AJ19" s="772"/>
      <c r="AK19" s="784">
        <v>
971524</v>
      </c>
      <c r="AL19" s="785"/>
      <c r="AM19" s="785"/>
      <c r="AN19" s="785"/>
      <c r="AO19" s="785"/>
      <c r="AP19" s="785" t="s">
        <v>
548</v>
      </c>
      <c r="AQ19" s="785"/>
      <c r="AR19" s="785"/>
      <c r="AS19" s="785"/>
      <c r="AT19" s="785"/>
      <c r="AU19" s="773"/>
      <c r="AV19" s="773"/>
      <c r="AW19" s="773"/>
      <c r="AX19" s="773"/>
      <c r="AY19" s="774"/>
      <c r="AZ19" s="240"/>
      <c r="BA19" s="240"/>
      <c r="BB19" s="240"/>
      <c r="BC19" s="240"/>
      <c r="BD19" s="240"/>
      <c r="BE19" s="241"/>
      <c r="BF19" s="241"/>
      <c r="BG19" s="241"/>
      <c r="BH19" s="241"/>
      <c r="BI19" s="241"/>
      <c r="BJ19" s="241"/>
      <c r="BK19" s="241"/>
      <c r="BL19" s="241"/>
      <c r="BM19" s="241"/>
      <c r="BN19" s="241"/>
      <c r="BO19" s="241"/>
      <c r="BP19" s="241"/>
      <c r="BQ19" s="250">
        <v>
13</v>
      </c>
      <c r="BR19" s="251"/>
      <c r="BS19" s="808" t="s">
        <v>
577</v>
      </c>
      <c r="BT19" s="809"/>
      <c r="BU19" s="809"/>
      <c r="BV19" s="809"/>
      <c r="BW19" s="809"/>
      <c r="BX19" s="809"/>
      <c r="BY19" s="809"/>
      <c r="BZ19" s="809"/>
      <c r="CA19" s="809"/>
      <c r="CB19" s="809"/>
      <c r="CC19" s="809"/>
      <c r="CD19" s="809"/>
      <c r="CE19" s="809"/>
      <c r="CF19" s="809"/>
      <c r="CG19" s="810"/>
      <c r="CH19" s="805">
        <v>
5247.0860000000002</v>
      </c>
      <c r="CI19" s="806"/>
      <c r="CJ19" s="806"/>
      <c r="CK19" s="806"/>
      <c r="CL19" s="807"/>
      <c r="CM19" s="805">
        <v>
88032.891000000003</v>
      </c>
      <c r="CN19" s="806"/>
      <c r="CO19" s="806"/>
      <c r="CP19" s="806"/>
      <c r="CQ19" s="807"/>
      <c r="CR19" s="805">
        <v>
113490</v>
      </c>
      <c r="CS19" s="806"/>
      <c r="CT19" s="806"/>
      <c r="CU19" s="806"/>
      <c r="CV19" s="807"/>
      <c r="CW19" s="805" t="s">
        <v>
486</v>
      </c>
      <c r="CX19" s="806"/>
      <c r="CY19" s="806"/>
      <c r="CZ19" s="806"/>
      <c r="DA19" s="807"/>
      <c r="DB19" s="805" t="s">
        <v>
486</v>
      </c>
      <c r="DC19" s="806"/>
      <c r="DD19" s="806"/>
      <c r="DE19" s="806"/>
      <c r="DF19" s="807"/>
      <c r="DG19" s="805" t="s">
        <v>
486</v>
      </c>
      <c r="DH19" s="806"/>
      <c r="DI19" s="806"/>
      <c r="DJ19" s="806"/>
      <c r="DK19" s="807"/>
      <c r="DL19" s="805" t="s">
        <v>
486</v>
      </c>
      <c r="DM19" s="806"/>
      <c r="DN19" s="806"/>
      <c r="DO19" s="806"/>
      <c r="DP19" s="807"/>
      <c r="DQ19" s="805" t="s">
        <v>
486</v>
      </c>
      <c r="DR19" s="806"/>
      <c r="DS19" s="806"/>
      <c r="DT19" s="806"/>
      <c r="DU19" s="807"/>
      <c r="DV19" s="761"/>
      <c r="DW19" s="762"/>
      <c r="DX19" s="762"/>
      <c r="DY19" s="762"/>
      <c r="DZ19" s="763"/>
      <c r="EA19" s="242"/>
    </row>
    <row r="20" spans="1:131" s="243" customFormat="1" ht="26.25" customHeight="1">
      <c r="A20" s="249">
        <v>
14</v>
      </c>
      <c r="B20" s="764" t="s">
        <v>
562</v>
      </c>
      <c r="C20" s="765"/>
      <c r="D20" s="765"/>
      <c r="E20" s="765"/>
      <c r="F20" s="765"/>
      <c r="G20" s="765"/>
      <c r="H20" s="765"/>
      <c r="I20" s="765"/>
      <c r="J20" s="765"/>
      <c r="K20" s="765"/>
      <c r="L20" s="765"/>
      <c r="M20" s="765"/>
      <c r="N20" s="765"/>
      <c r="O20" s="765"/>
      <c r="P20" s="766"/>
      <c r="Q20" s="767">
        <v>
4207</v>
      </c>
      <c r="R20" s="768"/>
      <c r="S20" s="768"/>
      <c r="T20" s="768"/>
      <c r="U20" s="768"/>
      <c r="V20" s="768">
        <v>
964</v>
      </c>
      <c r="W20" s="768"/>
      <c r="X20" s="768"/>
      <c r="Y20" s="768"/>
      <c r="Z20" s="768"/>
      <c r="AA20" s="768">
        <v>
3242</v>
      </c>
      <c r="AB20" s="768"/>
      <c r="AC20" s="768"/>
      <c r="AD20" s="768"/>
      <c r="AE20" s="769"/>
      <c r="AF20" s="770" t="s">
        <v>
548</v>
      </c>
      <c r="AG20" s="771"/>
      <c r="AH20" s="771"/>
      <c r="AI20" s="771"/>
      <c r="AJ20" s="772"/>
      <c r="AK20" s="784">
        <v>
633</v>
      </c>
      <c r="AL20" s="785"/>
      <c r="AM20" s="785"/>
      <c r="AN20" s="785"/>
      <c r="AO20" s="785"/>
      <c r="AP20" s="785" t="s">
        <v>
548</v>
      </c>
      <c r="AQ20" s="785"/>
      <c r="AR20" s="785"/>
      <c r="AS20" s="785"/>
      <c r="AT20" s="785"/>
      <c r="AU20" s="773"/>
      <c r="AV20" s="773"/>
      <c r="AW20" s="773"/>
      <c r="AX20" s="773"/>
      <c r="AY20" s="774"/>
      <c r="AZ20" s="240"/>
      <c r="BA20" s="240"/>
      <c r="BB20" s="240"/>
      <c r="BC20" s="240"/>
      <c r="BD20" s="240"/>
      <c r="BE20" s="241"/>
      <c r="BF20" s="241"/>
      <c r="BG20" s="241"/>
      <c r="BH20" s="241"/>
      <c r="BI20" s="241"/>
      <c r="BJ20" s="241"/>
      <c r="BK20" s="241"/>
      <c r="BL20" s="241"/>
      <c r="BM20" s="241"/>
      <c r="BN20" s="241"/>
      <c r="BO20" s="241"/>
      <c r="BP20" s="241"/>
      <c r="BQ20" s="250">
        <v>
14</v>
      </c>
      <c r="BR20" s="251"/>
      <c r="BS20" s="808" t="s">
        <v>
578</v>
      </c>
      <c r="BT20" s="809"/>
      <c r="BU20" s="809"/>
      <c r="BV20" s="809"/>
      <c r="BW20" s="809"/>
      <c r="BX20" s="809"/>
      <c r="BY20" s="809"/>
      <c r="BZ20" s="809"/>
      <c r="CA20" s="809"/>
      <c r="CB20" s="809"/>
      <c r="CC20" s="809"/>
      <c r="CD20" s="809"/>
      <c r="CE20" s="809"/>
      <c r="CF20" s="809"/>
      <c r="CG20" s="810"/>
      <c r="CH20" s="805">
        <v>
251.22</v>
      </c>
      <c r="CI20" s="806"/>
      <c r="CJ20" s="806"/>
      <c r="CK20" s="806"/>
      <c r="CL20" s="807"/>
      <c r="CM20" s="805">
        <v>
4377.3559999999998</v>
      </c>
      <c r="CN20" s="806"/>
      <c r="CO20" s="806"/>
      <c r="CP20" s="806"/>
      <c r="CQ20" s="807"/>
      <c r="CR20" s="805">
        <v>
300</v>
      </c>
      <c r="CS20" s="806"/>
      <c r="CT20" s="806"/>
      <c r="CU20" s="806"/>
      <c r="CV20" s="807"/>
      <c r="CW20" s="805" t="s">
        <v>
486</v>
      </c>
      <c r="CX20" s="806"/>
      <c r="CY20" s="806"/>
      <c r="CZ20" s="806"/>
      <c r="DA20" s="807"/>
      <c r="DB20" s="805" t="s">
        <v>
486</v>
      </c>
      <c r="DC20" s="806"/>
      <c r="DD20" s="806"/>
      <c r="DE20" s="806"/>
      <c r="DF20" s="807"/>
      <c r="DG20" s="805" t="s">
        <v>
486</v>
      </c>
      <c r="DH20" s="806"/>
      <c r="DI20" s="806"/>
      <c r="DJ20" s="806"/>
      <c r="DK20" s="807"/>
      <c r="DL20" s="805" t="s">
        <v>
486</v>
      </c>
      <c r="DM20" s="806"/>
      <c r="DN20" s="806"/>
      <c r="DO20" s="806"/>
      <c r="DP20" s="807"/>
      <c r="DQ20" s="805" t="s">
        <v>
486</v>
      </c>
      <c r="DR20" s="806"/>
      <c r="DS20" s="806"/>
      <c r="DT20" s="806"/>
      <c r="DU20" s="807"/>
      <c r="DV20" s="761"/>
      <c r="DW20" s="762"/>
      <c r="DX20" s="762"/>
      <c r="DY20" s="762"/>
      <c r="DZ20" s="763"/>
      <c r="EA20" s="242"/>
    </row>
    <row r="21" spans="1:131" s="243" customFormat="1" ht="26.25" customHeight="1" thickBot="1">
      <c r="A21" s="249">
        <v>
15</v>
      </c>
      <c r="B21" s="764" t="s">
        <v>
563</v>
      </c>
      <c r="C21" s="765"/>
      <c r="D21" s="765"/>
      <c r="E21" s="765"/>
      <c r="F21" s="765"/>
      <c r="G21" s="765"/>
      <c r="H21" s="765"/>
      <c r="I21" s="765"/>
      <c r="J21" s="765"/>
      <c r="K21" s="765"/>
      <c r="L21" s="765"/>
      <c r="M21" s="765"/>
      <c r="N21" s="765"/>
      <c r="O21" s="765"/>
      <c r="P21" s="766"/>
      <c r="Q21" s="767">
        <v>
8736</v>
      </c>
      <c r="R21" s="768"/>
      <c r="S21" s="768"/>
      <c r="T21" s="768"/>
      <c r="U21" s="768"/>
      <c r="V21" s="768">
        <v>
1380</v>
      </c>
      <c r="W21" s="768"/>
      <c r="X21" s="768"/>
      <c r="Y21" s="768"/>
      <c r="Z21" s="768"/>
      <c r="AA21" s="768">
        <v>
7356</v>
      </c>
      <c r="AB21" s="768"/>
      <c r="AC21" s="768"/>
      <c r="AD21" s="768"/>
      <c r="AE21" s="769"/>
      <c r="AF21" s="770" t="s">
        <v>
548</v>
      </c>
      <c r="AG21" s="771"/>
      <c r="AH21" s="771"/>
      <c r="AI21" s="771"/>
      <c r="AJ21" s="772"/>
      <c r="AK21" s="784">
        <v>
1691</v>
      </c>
      <c r="AL21" s="785"/>
      <c r="AM21" s="785"/>
      <c r="AN21" s="785"/>
      <c r="AO21" s="785"/>
      <c r="AP21" s="785" t="s">
        <v>
548</v>
      </c>
      <c r="AQ21" s="785"/>
      <c r="AR21" s="785"/>
      <c r="AS21" s="785"/>
      <c r="AT21" s="785"/>
      <c r="AU21" s="773"/>
      <c r="AV21" s="773"/>
      <c r="AW21" s="773"/>
      <c r="AX21" s="773"/>
      <c r="AY21" s="774"/>
      <c r="AZ21" s="240"/>
      <c r="BA21" s="240"/>
      <c r="BB21" s="240"/>
      <c r="BC21" s="240"/>
      <c r="BD21" s="240"/>
      <c r="BE21" s="241"/>
      <c r="BF21" s="241"/>
      <c r="BG21" s="241"/>
      <c r="BH21" s="241"/>
      <c r="BI21" s="241"/>
      <c r="BJ21" s="241"/>
      <c r="BK21" s="241"/>
      <c r="BL21" s="241"/>
      <c r="BM21" s="241"/>
      <c r="BN21" s="241"/>
      <c r="BO21" s="241"/>
      <c r="BP21" s="241"/>
      <c r="BQ21" s="250">
        <v>
15</v>
      </c>
      <c r="BR21" s="251"/>
      <c r="BS21" s="808" t="s">
        <v>
579</v>
      </c>
      <c r="BT21" s="809"/>
      <c r="BU21" s="809"/>
      <c r="BV21" s="809"/>
      <c r="BW21" s="809"/>
      <c r="BX21" s="809"/>
      <c r="BY21" s="809"/>
      <c r="BZ21" s="809"/>
      <c r="CA21" s="809"/>
      <c r="CB21" s="809"/>
      <c r="CC21" s="809"/>
      <c r="CD21" s="809"/>
      <c r="CE21" s="809"/>
      <c r="CF21" s="809"/>
      <c r="CG21" s="810"/>
      <c r="CH21" s="805">
        <v>
1640.9960000000001</v>
      </c>
      <c r="CI21" s="806"/>
      <c r="CJ21" s="806"/>
      <c r="CK21" s="806"/>
      <c r="CL21" s="807"/>
      <c r="CM21" s="805">
        <v>
38479.932000000001</v>
      </c>
      <c r="CN21" s="806"/>
      <c r="CO21" s="806"/>
      <c r="CP21" s="806"/>
      <c r="CQ21" s="807"/>
      <c r="CR21" s="805">
        <v>
5290</v>
      </c>
      <c r="CS21" s="806"/>
      <c r="CT21" s="806"/>
      <c r="CU21" s="806"/>
      <c r="CV21" s="807"/>
      <c r="CW21" s="805" t="s">
        <v>
486</v>
      </c>
      <c r="CX21" s="806"/>
      <c r="CY21" s="806"/>
      <c r="CZ21" s="806"/>
      <c r="DA21" s="807"/>
      <c r="DB21" s="805" t="s">
        <v>
486</v>
      </c>
      <c r="DC21" s="806"/>
      <c r="DD21" s="806"/>
      <c r="DE21" s="806"/>
      <c r="DF21" s="807"/>
      <c r="DG21" s="805" t="s">
        <v>
486</v>
      </c>
      <c r="DH21" s="806"/>
      <c r="DI21" s="806"/>
      <c r="DJ21" s="806"/>
      <c r="DK21" s="807"/>
      <c r="DL21" s="805" t="s">
        <v>
486</v>
      </c>
      <c r="DM21" s="806"/>
      <c r="DN21" s="806"/>
      <c r="DO21" s="806"/>
      <c r="DP21" s="807"/>
      <c r="DQ21" s="805" t="s">
        <v>
486</v>
      </c>
      <c r="DR21" s="806"/>
      <c r="DS21" s="806"/>
      <c r="DT21" s="806"/>
      <c r="DU21" s="807"/>
      <c r="DV21" s="761"/>
      <c r="DW21" s="762"/>
      <c r="DX21" s="762"/>
      <c r="DY21" s="762"/>
      <c r="DZ21" s="763"/>
      <c r="EA21" s="242"/>
    </row>
    <row r="22" spans="1:131" s="243" customFormat="1" ht="26.25" customHeight="1">
      <c r="A22" s="249">
        <v>
16</v>
      </c>
      <c r="B22" s="811"/>
      <c r="C22" s="812"/>
      <c r="D22" s="812"/>
      <c r="E22" s="812"/>
      <c r="F22" s="812"/>
      <c r="G22" s="812"/>
      <c r="H22" s="812"/>
      <c r="I22" s="812"/>
      <c r="J22" s="812"/>
      <c r="K22" s="812"/>
      <c r="L22" s="812"/>
      <c r="M22" s="812"/>
      <c r="N22" s="812"/>
      <c r="O22" s="812"/>
      <c r="P22" s="813"/>
      <c r="Q22" s="814"/>
      <c r="R22" s="815"/>
      <c r="S22" s="815"/>
      <c r="T22" s="815"/>
      <c r="U22" s="815"/>
      <c r="V22" s="815"/>
      <c r="W22" s="815"/>
      <c r="X22" s="815"/>
      <c r="Y22" s="815"/>
      <c r="Z22" s="815"/>
      <c r="AA22" s="815"/>
      <c r="AB22" s="815"/>
      <c r="AC22" s="815"/>
      <c r="AD22" s="815"/>
      <c r="AE22" s="816"/>
      <c r="AF22" s="817"/>
      <c r="AG22" s="818"/>
      <c r="AH22" s="818"/>
      <c r="AI22" s="818"/>
      <c r="AJ22" s="819"/>
      <c r="AK22" s="836"/>
      <c r="AL22" s="837"/>
      <c r="AM22" s="837"/>
      <c r="AN22" s="837"/>
      <c r="AO22" s="837"/>
      <c r="AP22" s="837"/>
      <c r="AQ22" s="837"/>
      <c r="AR22" s="837"/>
      <c r="AS22" s="837"/>
      <c r="AT22" s="837"/>
      <c r="AU22" s="838"/>
      <c r="AV22" s="838"/>
      <c r="AW22" s="838"/>
      <c r="AX22" s="838"/>
      <c r="AY22" s="839"/>
      <c r="AZ22" s="840" t="s">
        <v>
358</v>
      </c>
      <c r="BA22" s="840"/>
      <c r="BB22" s="840"/>
      <c r="BC22" s="840"/>
      <c r="BD22" s="841"/>
      <c r="BE22" s="241"/>
      <c r="BF22" s="241"/>
      <c r="BG22" s="241"/>
      <c r="BH22" s="241"/>
      <c r="BI22" s="241"/>
      <c r="BJ22" s="241"/>
      <c r="BK22" s="241"/>
      <c r="BL22" s="241"/>
      <c r="BM22" s="241"/>
      <c r="BN22" s="241"/>
      <c r="BO22" s="241"/>
      <c r="BP22" s="241"/>
      <c r="BQ22" s="250">
        <v>
16</v>
      </c>
      <c r="BR22" s="251"/>
      <c r="BS22" s="808" t="s">
        <v>
580</v>
      </c>
      <c r="BT22" s="809"/>
      <c r="BU22" s="809"/>
      <c r="BV22" s="809"/>
      <c r="BW22" s="809"/>
      <c r="BX22" s="809"/>
      <c r="BY22" s="809"/>
      <c r="BZ22" s="809"/>
      <c r="CA22" s="809"/>
      <c r="CB22" s="809"/>
      <c r="CC22" s="809"/>
      <c r="CD22" s="809"/>
      <c r="CE22" s="809"/>
      <c r="CF22" s="809"/>
      <c r="CG22" s="810"/>
      <c r="CH22" s="805">
        <v>
8097.3069999999998</v>
      </c>
      <c r="CI22" s="806"/>
      <c r="CJ22" s="806"/>
      <c r="CK22" s="806"/>
      <c r="CL22" s="807"/>
      <c r="CM22" s="805">
        <v>
424179.42599999998</v>
      </c>
      <c r="CN22" s="806"/>
      <c r="CO22" s="806"/>
      <c r="CP22" s="806"/>
      <c r="CQ22" s="807"/>
      <c r="CR22" s="805">
        <v>
105</v>
      </c>
      <c r="CS22" s="806"/>
      <c r="CT22" s="806"/>
      <c r="CU22" s="806"/>
      <c r="CV22" s="807"/>
      <c r="CW22" s="805">
        <v>
2077.1660000000002</v>
      </c>
      <c r="CX22" s="806"/>
      <c r="CY22" s="806"/>
      <c r="CZ22" s="806"/>
      <c r="DA22" s="807"/>
      <c r="DB22" s="805">
        <v>
391021.48499999999</v>
      </c>
      <c r="DC22" s="806"/>
      <c r="DD22" s="806"/>
      <c r="DE22" s="806"/>
      <c r="DF22" s="807"/>
      <c r="DG22" s="805" t="s">
        <v>
486</v>
      </c>
      <c r="DH22" s="806"/>
      <c r="DI22" s="806"/>
      <c r="DJ22" s="806"/>
      <c r="DK22" s="807"/>
      <c r="DL22" s="805" t="s">
        <v>
486</v>
      </c>
      <c r="DM22" s="806"/>
      <c r="DN22" s="806"/>
      <c r="DO22" s="806"/>
      <c r="DP22" s="807"/>
      <c r="DQ22" s="805" t="s">
        <v>
486</v>
      </c>
      <c r="DR22" s="806"/>
      <c r="DS22" s="806"/>
      <c r="DT22" s="806"/>
      <c r="DU22" s="807"/>
      <c r="DV22" s="761"/>
      <c r="DW22" s="762"/>
      <c r="DX22" s="762"/>
      <c r="DY22" s="762"/>
      <c r="DZ22" s="763"/>
      <c r="EA22" s="242"/>
    </row>
    <row r="23" spans="1:131" s="243" customFormat="1" ht="26.25" customHeight="1" thickBot="1">
      <c r="A23" s="252" t="s">
        <v>
359</v>
      </c>
      <c r="B23" s="824" t="s">
        <v>
360</v>
      </c>
      <c r="C23" s="825"/>
      <c r="D23" s="825"/>
      <c r="E23" s="825"/>
      <c r="F23" s="825"/>
      <c r="G23" s="825"/>
      <c r="H23" s="825"/>
      <c r="I23" s="825"/>
      <c r="J23" s="825"/>
      <c r="K23" s="825"/>
      <c r="L23" s="825"/>
      <c r="M23" s="825"/>
      <c r="N23" s="825"/>
      <c r="O23" s="825"/>
      <c r="P23" s="826"/>
      <c r="Q23" s="827">
        <v>
7896734</v>
      </c>
      <c r="R23" s="828"/>
      <c r="S23" s="828"/>
      <c r="T23" s="828"/>
      <c r="U23" s="828"/>
      <c r="V23" s="828">
        <v>
7378197</v>
      </c>
      <c r="W23" s="828"/>
      <c r="X23" s="828"/>
      <c r="Y23" s="828"/>
      <c r="Z23" s="828"/>
      <c r="AA23" s="828">
        <v>
518537</v>
      </c>
      <c r="AB23" s="828"/>
      <c r="AC23" s="828"/>
      <c r="AD23" s="828"/>
      <c r="AE23" s="829"/>
      <c r="AF23" s="830">
        <v>
140107</v>
      </c>
      <c r="AG23" s="828"/>
      <c r="AH23" s="828"/>
      <c r="AI23" s="828"/>
      <c r="AJ23" s="831"/>
      <c r="AK23" s="832"/>
      <c r="AL23" s="833"/>
      <c r="AM23" s="833"/>
      <c r="AN23" s="833"/>
      <c r="AO23" s="833"/>
      <c r="AP23" s="828">
        <v>
5667531</v>
      </c>
      <c r="AQ23" s="828"/>
      <c r="AR23" s="828"/>
      <c r="AS23" s="828"/>
      <c r="AT23" s="828"/>
      <c r="AU23" s="834"/>
      <c r="AV23" s="834"/>
      <c r="AW23" s="834"/>
      <c r="AX23" s="834"/>
      <c r="AY23" s="835"/>
      <c r="AZ23" s="821" t="s">
        <v>
111</v>
      </c>
      <c r="BA23" s="822"/>
      <c r="BB23" s="822"/>
      <c r="BC23" s="822"/>
      <c r="BD23" s="823"/>
      <c r="BE23" s="241"/>
      <c r="BF23" s="241"/>
      <c r="BG23" s="241"/>
      <c r="BH23" s="241"/>
      <c r="BI23" s="241"/>
      <c r="BJ23" s="241"/>
      <c r="BK23" s="241"/>
      <c r="BL23" s="241"/>
      <c r="BM23" s="241"/>
      <c r="BN23" s="241"/>
      <c r="BO23" s="241"/>
      <c r="BP23" s="241"/>
      <c r="BQ23" s="250">
        <v>
17</v>
      </c>
      <c r="BR23" s="251"/>
      <c r="BS23" s="808" t="s">
        <v>
581</v>
      </c>
      <c r="BT23" s="809"/>
      <c r="BU23" s="809"/>
      <c r="BV23" s="809"/>
      <c r="BW23" s="809"/>
      <c r="BX23" s="809"/>
      <c r="BY23" s="809"/>
      <c r="BZ23" s="809"/>
      <c r="CA23" s="809"/>
      <c r="CB23" s="809"/>
      <c r="CC23" s="809"/>
      <c r="CD23" s="809"/>
      <c r="CE23" s="809"/>
      <c r="CF23" s="809"/>
      <c r="CG23" s="810"/>
      <c r="CH23" s="805">
        <v>
398.48399999999998</v>
      </c>
      <c r="CI23" s="806"/>
      <c r="CJ23" s="806"/>
      <c r="CK23" s="806"/>
      <c r="CL23" s="807"/>
      <c r="CM23" s="805">
        <v>
4886.0280000000002</v>
      </c>
      <c r="CN23" s="806"/>
      <c r="CO23" s="806"/>
      <c r="CP23" s="806"/>
      <c r="CQ23" s="807"/>
      <c r="CR23" s="805">
        <v>
459</v>
      </c>
      <c r="CS23" s="806"/>
      <c r="CT23" s="806"/>
      <c r="CU23" s="806"/>
      <c r="CV23" s="807"/>
      <c r="CW23" s="805" t="s">
        <v>
486</v>
      </c>
      <c r="CX23" s="806"/>
      <c r="CY23" s="806"/>
      <c r="CZ23" s="806"/>
      <c r="DA23" s="807"/>
      <c r="DB23" s="805">
        <v>
2013</v>
      </c>
      <c r="DC23" s="806"/>
      <c r="DD23" s="806"/>
      <c r="DE23" s="806"/>
      <c r="DF23" s="807"/>
      <c r="DG23" s="805" t="s">
        <v>
486</v>
      </c>
      <c r="DH23" s="806"/>
      <c r="DI23" s="806"/>
      <c r="DJ23" s="806"/>
      <c r="DK23" s="807"/>
      <c r="DL23" s="805" t="s">
        <v>
486</v>
      </c>
      <c r="DM23" s="806"/>
      <c r="DN23" s="806"/>
      <c r="DO23" s="806"/>
      <c r="DP23" s="807"/>
      <c r="DQ23" s="805" t="s">
        <v>
486</v>
      </c>
      <c r="DR23" s="806"/>
      <c r="DS23" s="806"/>
      <c r="DT23" s="806"/>
      <c r="DU23" s="807"/>
      <c r="DV23" s="761"/>
      <c r="DW23" s="762"/>
      <c r="DX23" s="762"/>
      <c r="DY23" s="762"/>
      <c r="DZ23" s="763"/>
      <c r="EA23" s="242"/>
    </row>
    <row r="24" spans="1:131" s="243" customFormat="1" ht="26.25" customHeight="1">
      <c r="A24" s="820" t="s">
        <v>
361</v>
      </c>
      <c r="B24" s="820"/>
      <c r="C24" s="820"/>
      <c r="D24" s="820"/>
      <c r="E24" s="820"/>
      <c r="F24" s="820"/>
      <c r="G24" s="820"/>
      <c r="H24" s="820"/>
      <c r="I24" s="820"/>
      <c r="J24" s="820"/>
      <c r="K24" s="820"/>
      <c r="L24" s="820"/>
      <c r="M24" s="820"/>
      <c r="N24" s="820"/>
      <c r="O24" s="820"/>
      <c r="P24" s="820"/>
      <c r="Q24" s="820"/>
      <c r="R24" s="820"/>
      <c r="S24" s="820"/>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240"/>
      <c r="BA24" s="240"/>
      <c r="BB24" s="240"/>
      <c r="BC24" s="240"/>
      <c r="BD24" s="240"/>
      <c r="BE24" s="241"/>
      <c r="BF24" s="241"/>
      <c r="BG24" s="241"/>
      <c r="BH24" s="241"/>
      <c r="BI24" s="241"/>
      <c r="BJ24" s="241"/>
      <c r="BK24" s="241"/>
      <c r="BL24" s="241"/>
      <c r="BM24" s="241"/>
      <c r="BN24" s="241"/>
      <c r="BO24" s="241"/>
      <c r="BP24" s="241"/>
      <c r="BQ24" s="250">
        <v>
18</v>
      </c>
      <c r="BR24" s="251"/>
      <c r="BS24" s="808" t="s">
        <v>
582</v>
      </c>
      <c r="BT24" s="809"/>
      <c r="BU24" s="809"/>
      <c r="BV24" s="809"/>
      <c r="BW24" s="809"/>
      <c r="BX24" s="809"/>
      <c r="BY24" s="809"/>
      <c r="BZ24" s="809"/>
      <c r="CA24" s="809"/>
      <c r="CB24" s="809"/>
      <c r="CC24" s="809"/>
      <c r="CD24" s="809"/>
      <c r="CE24" s="809"/>
      <c r="CF24" s="809"/>
      <c r="CG24" s="810"/>
      <c r="CH24" s="805">
        <v>
-187.13800000000001</v>
      </c>
      <c r="CI24" s="806"/>
      <c r="CJ24" s="806"/>
      <c r="CK24" s="806"/>
      <c r="CL24" s="807"/>
      <c r="CM24" s="805">
        <v>
2816.4920000000002</v>
      </c>
      <c r="CN24" s="806"/>
      <c r="CO24" s="806"/>
      <c r="CP24" s="806"/>
      <c r="CQ24" s="807"/>
      <c r="CR24" s="805">
        <v>
200</v>
      </c>
      <c r="CS24" s="806"/>
      <c r="CT24" s="806"/>
      <c r="CU24" s="806"/>
      <c r="CV24" s="807"/>
      <c r="CW24" s="805">
        <v>
9257.4709999999995</v>
      </c>
      <c r="CX24" s="806"/>
      <c r="CY24" s="806"/>
      <c r="CZ24" s="806"/>
      <c r="DA24" s="807"/>
      <c r="DB24" s="805" t="s">
        <v>
486</v>
      </c>
      <c r="DC24" s="806"/>
      <c r="DD24" s="806"/>
      <c r="DE24" s="806"/>
      <c r="DF24" s="807"/>
      <c r="DG24" s="805" t="s">
        <v>
486</v>
      </c>
      <c r="DH24" s="806"/>
      <c r="DI24" s="806"/>
      <c r="DJ24" s="806"/>
      <c r="DK24" s="807"/>
      <c r="DL24" s="805" t="s">
        <v>
486</v>
      </c>
      <c r="DM24" s="806"/>
      <c r="DN24" s="806"/>
      <c r="DO24" s="806"/>
      <c r="DP24" s="807"/>
      <c r="DQ24" s="805" t="s">
        <v>
486</v>
      </c>
      <c r="DR24" s="806"/>
      <c r="DS24" s="806"/>
      <c r="DT24" s="806"/>
      <c r="DU24" s="807"/>
      <c r="DV24" s="761"/>
      <c r="DW24" s="762"/>
      <c r="DX24" s="762"/>
      <c r="DY24" s="762"/>
      <c r="DZ24" s="763"/>
      <c r="EA24" s="242"/>
    </row>
    <row r="25" spans="1:131" s="235" customFormat="1" ht="26.25" customHeight="1" thickBot="1">
      <c r="A25" s="778" t="s">
        <v>
362</v>
      </c>
      <c r="B25" s="778"/>
      <c r="C25" s="778"/>
      <c r="D25" s="778"/>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G25" s="778"/>
      <c r="AH25" s="778"/>
      <c r="AI25" s="778"/>
      <c r="AJ25" s="778"/>
      <c r="AK25" s="778"/>
      <c r="AL25" s="778"/>
      <c r="AM25" s="778"/>
      <c r="AN25" s="778"/>
      <c r="AO25" s="778"/>
      <c r="AP25" s="778"/>
      <c r="AQ25" s="778"/>
      <c r="AR25" s="778"/>
      <c r="AS25" s="778"/>
      <c r="AT25" s="778"/>
      <c r="AU25" s="778"/>
      <c r="AV25" s="778"/>
      <c r="AW25" s="778"/>
      <c r="AX25" s="778"/>
      <c r="AY25" s="778"/>
      <c r="AZ25" s="778"/>
      <c r="BA25" s="778"/>
      <c r="BB25" s="778"/>
      <c r="BC25" s="778"/>
      <c r="BD25" s="778"/>
      <c r="BE25" s="778"/>
      <c r="BF25" s="778"/>
      <c r="BG25" s="778"/>
      <c r="BH25" s="778"/>
      <c r="BI25" s="778"/>
      <c r="BJ25" s="240"/>
      <c r="BK25" s="240"/>
      <c r="BL25" s="240"/>
      <c r="BM25" s="240"/>
      <c r="BN25" s="240"/>
      <c r="BO25" s="253"/>
      <c r="BP25" s="253"/>
      <c r="BQ25" s="250">
        <v>
19</v>
      </c>
      <c r="BR25" s="251"/>
      <c r="BS25" s="808" t="s">
        <v>
583</v>
      </c>
      <c r="BT25" s="809"/>
      <c r="BU25" s="809"/>
      <c r="BV25" s="809"/>
      <c r="BW25" s="809"/>
      <c r="BX25" s="809"/>
      <c r="BY25" s="809"/>
      <c r="BZ25" s="809"/>
      <c r="CA25" s="809"/>
      <c r="CB25" s="809"/>
      <c r="CC25" s="809"/>
      <c r="CD25" s="809"/>
      <c r="CE25" s="809"/>
      <c r="CF25" s="809"/>
      <c r="CG25" s="810"/>
      <c r="CH25" s="805">
        <v>
-35.939</v>
      </c>
      <c r="CI25" s="806"/>
      <c r="CJ25" s="806"/>
      <c r="CK25" s="806"/>
      <c r="CL25" s="807"/>
      <c r="CM25" s="805">
        <v>
958.3</v>
      </c>
      <c r="CN25" s="806"/>
      <c r="CO25" s="806"/>
      <c r="CP25" s="806"/>
      <c r="CQ25" s="807"/>
      <c r="CR25" s="805">
        <v>
100</v>
      </c>
      <c r="CS25" s="806"/>
      <c r="CT25" s="806"/>
      <c r="CU25" s="806"/>
      <c r="CV25" s="807"/>
      <c r="CW25" s="805">
        <v>
3005.3440000000001</v>
      </c>
      <c r="CX25" s="806"/>
      <c r="CY25" s="806"/>
      <c r="CZ25" s="806"/>
      <c r="DA25" s="807"/>
      <c r="DB25" s="805" t="s">
        <v>
486</v>
      </c>
      <c r="DC25" s="806"/>
      <c r="DD25" s="806"/>
      <c r="DE25" s="806"/>
      <c r="DF25" s="807"/>
      <c r="DG25" s="805" t="s">
        <v>
486</v>
      </c>
      <c r="DH25" s="806"/>
      <c r="DI25" s="806"/>
      <c r="DJ25" s="806"/>
      <c r="DK25" s="807"/>
      <c r="DL25" s="805" t="s">
        <v>
486</v>
      </c>
      <c r="DM25" s="806"/>
      <c r="DN25" s="806"/>
      <c r="DO25" s="806"/>
      <c r="DP25" s="807"/>
      <c r="DQ25" s="805" t="s">
        <v>
486</v>
      </c>
      <c r="DR25" s="806"/>
      <c r="DS25" s="806"/>
      <c r="DT25" s="806"/>
      <c r="DU25" s="807"/>
      <c r="DV25" s="761"/>
      <c r="DW25" s="762"/>
      <c r="DX25" s="762"/>
      <c r="DY25" s="762"/>
      <c r="DZ25" s="763"/>
      <c r="EA25" s="234"/>
    </row>
    <row r="26" spans="1:131" s="235" customFormat="1" ht="26.25" customHeight="1">
      <c r="A26" s="753" t="s">
        <v>
340</v>
      </c>
      <c r="B26" s="754"/>
      <c r="C26" s="754"/>
      <c r="D26" s="754"/>
      <c r="E26" s="754"/>
      <c r="F26" s="754"/>
      <c r="G26" s="754"/>
      <c r="H26" s="754"/>
      <c r="I26" s="754"/>
      <c r="J26" s="754"/>
      <c r="K26" s="754"/>
      <c r="L26" s="754"/>
      <c r="M26" s="754"/>
      <c r="N26" s="754"/>
      <c r="O26" s="754"/>
      <c r="P26" s="755"/>
      <c r="Q26" s="747" t="s">
        <v>
363</v>
      </c>
      <c r="R26" s="748"/>
      <c r="S26" s="748"/>
      <c r="T26" s="748"/>
      <c r="U26" s="759"/>
      <c r="V26" s="747" t="s">
        <v>
364</v>
      </c>
      <c r="W26" s="748"/>
      <c r="X26" s="748"/>
      <c r="Y26" s="748"/>
      <c r="Z26" s="759"/>
      <c r="AA26" s="747" t="s">
        <v>
365</v>
      </c>
      <c r="AB26" s="748"/>
      <c r="AC26" s="748"/>
      <c r="AD26" s="748"/>
      <c r="AE26" s="748"/>
      <c r="AF26" s="849" t="s">
        <v>
366</v>
      </c>
      <c r="AG26" s="850"/>
      <c r="AH26" s="850"/>
      <c r="AI26" s="850"/>
      <c r="AJ26" s="851"/>
      <c r="AK26" s="748" t="s">
        <v>
367</v>
      </c>
      <c r="AL26" s="748"/>
      <c r="AM26" s="748"/>
      <c r="AN26" s="748"/>
      <c r="AO26" s="759"/>
      <c r="AP26" s="747" t="s">
        <v>
368</v>
      </c>
      <c r="AQ26" s="748"/>
      <c r="AR26" s="748"/>
      <c r="AS26" s="748"/>
      <c r="AT26" s="759"/>
      <c r="AU26" s="747" t="s">
        <v>
369</v>
      </c>
      <c r="AV26" s="748"/>
      <c r="AW26" s="748"/>
      <c r="AX26" s="748"/>
      <c r="AY26" s="759"/>
      <c r="AZ26" s="747" t="s">
        <v>
370</v>
      </c>
      <c r="BA26" s="748"/>
      <c r="BB26" s="748"/>
      <c r="BC26" s="748"/>
      <c r="BD26" s="759"/>
      <c r="BE26" s="747" t="s">
        <v>
347</v>
      </c>
      <c r="BF26" s="748"/>
      <c r="BG26" s="748"/>
      <c r="BH26" s="748"/>
      <c r="BI26" s="749"/>
      <c r="BJ26" s="240"/>
      <c r="BK26" s="240"/>
      <c r="BL26" s="240"/>
      <c r="BM26" s="240"/>
      <c r="BN26" s="240"/>
      <c r="BO26" s="253"/>
      <c r="BP26" s="253"/>
      <c r="BQ26" s="250">
        <v>
20</v>
      </c>
      <c r="BR26" s="251"/>
      <c r="BS26" s="808" t="s">
        <v>
584</v>
      </c>
      <c r="BT26" s="809"/>
      <c r="BU26" s="809"/>
      <c r="BV26" s="809"/>
      <c r="BW26" s="809"/>
      <c r="BX26" s="809"/>
      <c r="BY26" s="809"/>
      <c r="BZ26" s="809"/>
      <c r="CA26" s="809"/>
      <c r="CB26" s="809"/>
      <c r="CC26" s="809"/>
      <c r="CD26" s="809"/>
      <c r="CE26" s="809"/>
      <c r="CF26" s="809"/>
      <c r="CG26" s="810"/>
      <c r="CH26" s="805">
        <v>
0.59899999999999998</v>
      </c>
      <c r="CI26" s="806"/>
      <c r="CJ26" s="806"/>
      <c r="CK26" s="806"/>
      <c r="CL26" s="807"/>
      <c r="CM26" s="805">
        <v>
63.642000000000003</v>
      </c>
      <c r="CN26" s="806"/>
      <c r="CO26" s="806"/>
      <c r="CP26" s="806"/>
      <c r="CQ26" s="807"/>
      <c r="CR26" s="805">
        <v>
17</v>
      </c>
      <c r="CS26" s="806"/>
      <c r="CT26" s="806"/>
      <c r="CU26" s="806"/>
      <c r="CV26" s="807"/>
      <c r="CW26" s="805">
        <v>
71.138999999999996</v>
      </c>
      <c r="CX26" s="806"/>
      <c r="CY26" s="806"/>
      <c r="CZ26" s="806"/>
      <c r="DA26" s="807"/>
      <c r="DB26" s="805" t="s">
        <v>
486</v>
      </c>
      <c r="DC26" s="806"/>
      <c r="DD26" s="806"/>
      <c r="DE26" s="806"/>
      <c r="DF26" s="807"/>
      <c r="DG26" s="805" t="s">
        <v>
486</v>
      </c>
      <c r="DH26" s="806"/>
      <c r="DI26" s="806"/>
      <c r="DJ26" s="806"/>
      <c r="DK26" s="807"/>
      <c r="DL26" s="805" t="s">
        <v>
486</v>
      </c>
      <c r="DM26" s="806"/>
      <c r="DN26" s="806"/>
      <c r="DO26" s="806"/>
      <c r="DP26" s="807"/>
      <c r="DQ26" s="805" t="s">
        <v>
486</v>
      </c>
      <c r="DR26" s="806"/>
      <c r="DS26" s="806"/>
      <c r="DT26" s="806"/>
      <c r="DU26" s="807"/>
      <c r="DV26" s="761"/>
      <c r="DW26" s="762"/>
      <c r="DX26" s="762"/>
      <c r="DY26" s="762"/>
      <c r="DZ26" s="763"/>
      <c r="EA26" s="234"/>
    </row>
    <row r="27" spans="1:131" s="235" customFormat="1" ht="26.25" customHeight="1" thickBot="1">
      <c r="A27" s="756"/>
      <c r="B27" s="757"/>
      <c r="C27" s="757"/>
      <c r="D27" s="757"/>
      <c r="E27" s="757"/>
      <c r="F27" s="757"/>
      <c r="G27" s="757"/>
      <c r="H27" s="757"/>
      <c r="I27" s="757"/>
      <c r="J27" s="757"/>
      <c r="K27" s="757"/>
      <c r="L27" s="757"/>
      <c r="M27" s="757"/>
      <c r="N27" s="757"/>
      <c r="O27" s="757"/>
      <c r="P27" s="758"/>
      <c r="Q27" s="750"/>
      <c r="R27" s="751"/>
      <c r="S27" s="751"/>
      <c r="T27" s="751"/>
      <c r="U27" s="760"/>
      <c r="V27" s="750"/>
      <c r="W27" s="751"/>
      <c r="X27" s="751"/>
      <c r="Y27" s="751"/>
      <c r="Z27" s="760"/>
      <c r="AA27" s="750"/>
      <c r="AB27" s="751"/>
      <c r="AC27" s="751"/>
      <c r="AD27" s="751"/>
      <c r="AE27" s="751"/>
      <c r="AF27" s="852"/>
      <c r="AG27" s="853"/>
      <c r="AH27" s="853"/>
      <c r="AI27" s="853"/>
      <c r="AJ27" s="854"/>
      <c r="AK27" s="751"/>
      <c r="AL27" s="751"/>
      <c r="AM27" s="751"/>
      <c r="AN27" s="751"/>
      <c r="AO27" s="760"/>
      <c r="AP27" s="750"/>
      <c r="AQ27" s="751"/>
      <c r="AR27" s="751"/>
      <c r="AS27" s="751"/>
      <c r="AT27" s="760"/>
      <c r="AU27" s="750"/>
      <c r="AV27" s="751"/>
      <c r="AW27" s="751"/>
      <c r="AX27" s="751"/>
      <c r="AY27" s="760"/>
      <c r="AZ27" s="750"/>
      <c r="BA27" s="751"/>
      <c r="BB27" s="751"/>
      <c r="BC27" s="751"/>
      <c r="BD27" s="760"/>
      <c r="BE27" s="750"/>
      <c r="BF27" s="751"/>
      <c r="BG27" s="751"/>
      <c r="BH27" s="751"/>
      <c r="BI27" s="752"/>
      <c r="BJ27" s="240"/>
      <c r="BK27" s="240"/>
      <c r="BL27" s="240"/>
      <c r="BM27" s="240"/>
      <c r="BN27" s="240"/>
      <c r="BO27" s="253"/>
      <c r="BP27" s="253"/>
      <c r="BQ27" s="250">
        <v>
21</v>
      </c>
      <c r="BR27" s="251"/>
      <c r="BS27" s="808" t="s">
        <v>
585</v>
      </c>
      <c r="BT27" s="809"/>
      <c r="BU27" s="809"/>
      <c r="BV27" s="809"/>
      <c r="BW27" s="809"/>
      <c r="BX27" s="809"/>
      <c r="BY27" s="809"/>
      <c r="BZ27" s="809"/>
      <c r="CA27" s="809"/>
      <c r="CB27" s="809"/>
      <c r="CC27" s="809"/>
      <c r="CD27" s="809"/>
      <c r="CE27" s="809"/>
      <c r="CF27" s="809"/>
      <c r="CG27" s="810"/>
      <c r="CH27" s="805" t="s">
        <v>
486</v>
      </c>
      <c r="CI27" s="806"/>
      <c r="CJ27" s="806"/>
      <c r="CK27" s="806"/>
      <c r="CL27" s="807"/>
      <c r="CM27" s="805">
        <v>
42.463999999999999</v>
      </c>
      <c r="CN27" s="806"/>
      <c r="CO27" s="806"/>
      <c r="CP27" s="806"/>
      <c r="CQ27" s="807"/>
      <c r="CR27" s="805">
        <v>
1E-3</v>
      </c>
      <c r="CS27" s="806"/>
      <c r="CT27" s="806"/>
      <c r="CU27" s="806"/>
      <c r="CV27" s="807"/>
      <c r="CW27" s="805">
        <v>
361.86700000000002</v>
      </c>
      <c r="CX27" s="806"/>
      <c r="CY27" s="806"/>
      <c r="CZ27" s="806"/>
      <c r="DA27" s="807"/>
      <c r="DB27" s="805" t="s">
        <v>
486</v>
      </c>
      <c r="DC27" s="806"/>
      <c r="DD27" s="806"/>
      <c r="DE27" s="806"/>
      <c r="DF27" s="807"/>
      <c r="DG27" s="805" t="s">
        <v>
486</v>
      </c>
      <c r="DH27" s="806"/>
      <c r="DI27" s="806"/>
      <c r="DJ27" s="806"/>
      <c r="DK27" s="807"/>
      <c r="DL27" s="805" t="s">
        <v>
486</v>
      </c>
      <c r="DM27" s="806"/>
      <c r="DN27" s="806"/>
      <c r="DO27" s="806"/>
      <c r="DP27" s="807"/>
      <c r="DQ27" s="805" t="s">
        <v>
486</v>
      </c>
      <c r="DR27" s="806"/>
      <c r="DS27" s="806"/>
      <c r="DT27" s="806"/>
      <c r="DU27" s="807"/>
      <c r="DV27" s="761"/>
      <c r="DW27" s="762"/>
      <c r="DX27" s="762"/>
      <c r="DY27" s="762"/>
      <c r="DZ27" s="763"/>
      <c r="EA27" s="234"/>
    </row>
    <row r="28" spans="1:131" s="235" customFormat="1" ht="26.25" customHeight="1" thickTop="1">
      <c r="A28" s="254">
        <v>
1</v>
      </c>
      <c r="B28" s="796" t="s">
        <v>
371</v>
      </c>
      <c r="C28" s="797"/>
      <c r="D28" s="797"/>
      <c r="E28" s="797"/>
      <c r="F28" s="797"/>
      <c r="G28" s="797"/>
      <c r="H28" s="797"/>
      <c r="I28" s="797"/>
      <c r="J28" s="797"/>
      <c r="K28" s="797"/>
      <c r="L28" s="797"/>
      <c r="M28" s="797"/>
      <c r="N28" s="797"/>
      <c r="O28" s="797"/>
      <c r="P28" s="798"/>
      <c r="Q28" s="842">
        <v>
1115092</v>
      </c>
      <c r="R28" s="843"/>
      <c r="S28" s="843"/>
      <c r="T28" s="843"/>
      <c r="U28" s="843"/>
      <c r="V28" s="843">
        <v>
1093151</v>
      </c>
      <c r="W28" s="843"/>
      <c r="X28" s="843"/>
      <c r="Y28" s="843"/>
      <c r="Z28" s="843"/>
      <c r="AA28" s="843">
        <v>
21941</v>
      </c>
      <c r="AB28" s="843"/>
      <c r="AC28" s="843"/>
      <c r="AD28" s="843"/>
      <c r="AE28" s="844"/>
      <c r="AF28" s="845">
        <v>
21941</v>
      </c>
      <c r="AG28" s="843"/>
      <c r="AH28" s="843"/>
      <c r="AI28" s="843"/>
      <c r="AJ28" s="846"/>
      <c r="AK28" s="847">
        <v>
84626</v>
      </c>
      <c r="AL28" s="848"/>
      <c r="AM28" s="848"/>
      <c r="AN28" s="848"/>
      <c r="AO28" s="848"/>
      <c r="AP28" s="848" t="s">
        <v>
548</v>
      </c>
      <c r="AQ28" s="848"/>
      <c r="AR28" s="848"/>
      <c r="AS28" s="848"/>
      <c r="AT28" s="848"/>
      <c r="AU28" s="848" t="s">
        <v>
548</v>
      </c>
      <c r="AV28" s="848"/>
      <c r="AW28" s="848"/>
      <c r="AX28" s="848"/>
      <c r="AY28" s="848"/>
      <c r="AZ28" s="859"/>
      <c r="BA28" s="859"/>
      <c r="BB28" s="859"/>
      <c r="BC28" s="859"/>
      <c r="BD28" s="859"/>
      <c r="BE28" s="860"/>
      <c r="BF28" s="860"/>
      <c r="BG28" s="860"/>
      <c r="BH28" s="860"/>
      <c r="BI28" s="861"/>
      <c r="BJ28" s="240"/>
      <c r="BK28" s="240"/>
      <c r="BL28" s="240"/>
      <c r="BM28" s="240"/>
      <c r="BN28" s="240"/>
      <c r="BO28" s="253"/>
      <c r="BP28" s="253"/>
      <c r="BQ28" s="250">
        <v>
22</v>
      </c>
      <c r="BR28" s="251"/>
      <c r="BS28" s="808" t="s">
        <v>
586</v>
      </c>
      <c r="BT28" s="809"/>
      <c r="BU28" s="809"/>
      <c r="BV28" s="809"/>
      <c r="BW28" s="809"/>
      <c r="BX28" s="809"/>
      <c r="BY28" s="809"/>
      <c r="BZ28" s="809"/>
      <c r="CA28" s="809"/>
      <c r="CB28" s="809"/>
      <c r="CC28" s="809"/>
      <c r="CD28" s="809"/>
      <c r="CE28" s="809"/>
      <c r="CF28" s="809"/>
      <c r="CG28" s="810"/>
      <c r="CH28" s="805">
        <v>
72.174000000000007</v>
      </c>
      <c r="CI28" s="806"/>
      <c r="CJ28" s="806"/>
      <c r="CK28" s="806"/>
      <c r="CL28" s="807"/>
      <c r="CM28" s="805">
        <v>
4745.6549999999997</v>
      </c>
      <c r="CN28" s="806"/>
      <c r="CO28" s="806"/>
      <c r="CP28" s="806"/>
      <c r="CQ28" s="807"/>
      <c r="CR28" s="805">
        <v>
10</v>
      </c>
      <c r="CS28" s="806"/>
      <c r="CT28" s="806"/>
      <c r="CU28" s="806"/>
      <c r="CV28" s="807"/>
      <c r="CW28" s="805">
        <v>
5310.1859999999997</v>
      </c>
      <c r="CX28" s="806"/>
      <c r="CY28" s="806"/>
      <c r="CZ28" s="806"/>
      <c r="DA28" s="807"/>
      <c r="DB28" s="805" t="s">
        <v>
486</v>
      </c>
      <c r="DC28" s="806"/>
      <c r="DD28" s="806"/>
      <c r="DE28" s="806"/>
      <c r="DF28" s="807"/>
      <c r="DG28" s="805" t="s">
        <v>
486</v>
      </c>
      <c r="DH28" s="806"/>
      <c r="DI28" s="806"/>
      <c r="DJ28" s="806"/>
      <c r="DK28" s="807"/>
      <c r="DL28" s="805" t="s">
        <v>
486</v>
      </c>
      <c r="DM28" s="806"/>
      <c r="DN28" s="806"/>
      <c r="DO28" s="806"/>
      <c r="DP28" s="807"/>
      <c r="DQ28" s="805" t="s">
        <v>
486</v>
      </c>
      <c r="DR28" s="806"/>
      <c r="DS28" s="806"/>
      <c r="DT28" s="806"/>
      <c r="DU28" s="807"/>
      <c r="DV28" s="761"/>
      <c r="DW28" s="762"/>
      <c r="DX28" s="762"/>
      <c r="DY28" s="762"/>
      <c r="DZ28" s="763"/>
      <c r="EA28" s="234"/>
    </row>
    <row r="29" spans="1:131" s="235" customFormat="1" ht="26.25" customHeight="1">
      <c r="A29" s="254">
        <v>
2</v>
      </c>
      <c r="B29" s="764" t="s">
        <v>
372</v>
      </c>
      <c r="C29" s="765"/>
      <c r="D29" s="765"/>
      <c r="E29" s="765"/>
      <c r="F29" s="765"/>
      <c r="G29" s="765"/>
      <c r="H29" s="765"/>
      <c r="I29" s="765"/>
      <c r="J29" s="765"/>
      <c r="K29" s="765"/>
      <c r="L29" s="765"/>
      <c r="M29" s="765"/>
      <c r="N29" s="765"/>
      <c r="O29" s="765"/>
      <c r="P29" s="766"/>
      <c r="Q29" s="767">
        <v>
161412</v>
      </c>
      <c r="R29" s="768"/>
      <c r="S29" s="768"/>
      <c r="T29" s="768"/>
      <c r="U29" s="768"/>
      <c r="V29" s="768">
        <v>
164503</v>
      </c>
      <c r="W29" s="768"/>
      <c r="X29" s="768"/>
      <c r="Y29" s="768"/>
      <c r="Z29" s="768"/>
      <c r="AA29" s="768">
        <v>
-3091</v>
      </c>
      <c r="AB29" s="768"/>
      <c r="AC29" s="768"/>
      <c r="AD29" s="768"/>
      <c r="AE29" s="769"/>
      <c r="AF29" s="855">
        <v>
75853</v>
      </c>
      <c r="AG29" s="768"/>
      <c r="AH29" s="768"/>
      <c r="AI29" s="768"/>
      <c r="AJ29" s="856"/>
      <c r="AK29" s="742">
        <v>
37839</v>
      </c>
      <c r="AL29" s="743"/>
      <c r="AM29" s="743"/>
      <c r="AN29" s="743"/>
      <c r="AO29" s="743"/>
      <c r="AP29" s="743">
        <v>
70634</v>
      </c>
      <c r="AQ29" s="743"/>
      <c r="AR29" s="743"/>
      <c r="AS29" s="743"/>
      <c r="AT29" s="743"/>
      <c r="AU29" s="743">
        <v>
38050</v>
      </c>
      <c r="AV29" s="743"/>
      <c r="AW29" s="743"/>
      <c r="AX29" s="743"/>
      <c r="AY29" s="743"/>
      <c r="AZ29" s="744" t="s">
        <v>
486</v>
      </c>
      <c r="BA29" s="745"/>
      <c r="BB29" s="745"/>
      <c r="BC29" s="745"/>
      <c r="BD29" s="746"/>
      <c r="BE29" s="857" t="s">
        <v>
373</v>
      </c>
      <c r="BF29" s="857"/>
      <c r="BG29" s="857"/>
      <c r="BH29" s="857"/>
      <c r="BI29" s="858"/>
      <c r="BJ29" s="240"/>
      <c r="BK29" s="240"/>
      <c r="BL29" s="240"/>
      <c r="BM29" s="240"/>
      <c r="BN29" s="240"/>
      <c r="BO29" s="253"/>
      <c r="BP29" s="253"/>
      <c r="BQ29" s="250">
        <v>
23</v>
      </c>
      <c r="BR29" s="251"/>
      <c r="BS29" s="808" t="s">
        <v>
587</v>
      </c>
      <c r="BT29" s="809"/>
      <c r="BU29" s="809"/>
      <c r="BV29" s="809"/>
      <c r="BW29" s="809"/>
      <c r="BX29" s="809"/>
      <c r="BY29" s="809"/>
      <c r="BZ29" s="809"/>
      <c r="CA29" s="809"/>
      <c r="CB29" s="809"/>
      <c r="CC29" s="809"/>
      <c r="CD29" s="809"/>
      <c r="CE29" s="809"/>
      <c r="CF29" s="809"/>
      <c r="CG29" s="810"/>
      <c r="CH29" s="805">
        <v>
0.26800000000000002</v>
      </c>
      <c r="CI29" s="806"/>
      <c r="CJ29" s="806"/>
      <c r="CK29" s="806"/>
      <c r="CL29" s="807"/>
      <c r="CM29" s="805">
        <v>
526.50300000000004</v>
      </c>
      <c r="CN29" s="806"/>
      <c r="CO29" s="806"/>
      <c r="CP29" s="806"/>
      <c r="CQ29" s="807"/>
      <c r="CR29" s="805">
        <v>
49</v>
      </c>
      <c r="CS29" s="806"/>
      <c r="CT29" s="806"/>
      <c r="CU29" s="806"/>
      <c r="CV29" s="807"/>
      <c r="CW29" s="805" t="s">
        <v>
486</v>
      </c>
      <c r="CX29" s="806"/>
      <c r="CY29" s="806"/>
      <c r="CZ29" s="806"/>
      <c r="DA29" s="807"/>
      <c r="DB29" s="805" t="s">
        <v>
486</v>
      </c>
      <c r="DC29" s="806"/>
      <c r="DD29" s="806"/>
      <c r="DE29" s="806"/>
      <c r="DF29" s="807"/>
      <c r="DG29" s="805" t="s">
        <v>
486</v>
      </c>
      <c r="DH29" s="806"/>
      <c r="DI29" s="806"/>
      <c r="DJ29" s="806"/>
      <c r="DK29" s="807"/>
      <c r="DL29" s="805" t="s">
        <v>
486</v>
      </c>
      <c r="DM29" s="806"/>
      <c r="DN29" s="806"/>
      <c r="DO29" s="806"/>
      <c r="DP29" s="807"/>
      <c r="DQ29" s="805" t="s">
        <v>
486</v>
      </c>
      <c r="DR29" s="806"/>
      <c r="DS29" s="806"/>
      <c r="DT29" s="806"/>
      <c r="DU29" s="807"/>
      <c r="DV29" s="761"/>
      <c r="DW29" s="762"/>
      <c r="DX29" s="762"/>
      <c r="DY29" s="762"/>
      <c r="DZ29" s="763"/>
      <c r="EA29" s="234"/>
    </row>
    <row r="30" spans="1:131" s="235" customFormat="1" ht="26.25" customHeight="1">
      <c r="A30" s="254">
        <v>
3</v>
      </c>
      <c r="B30" s="764" t="s">
        <v>
374</v>
      </c>
      <c r="C30" s="765"/>
      <c r="D30" s="765"/>
      <c r="E30" s="765"/>
      <c r="F30" s="765"/>
      <c r="G30" s="765"/>
      <c r="H30" s="765"/>
      <c r="I30" s="765"/>
      <c r="J30" s="765"/>
      <c r="K30" s="765"/>
      <c r="L30" s="765"/>
      <c r="M30" s="765"/>
      <c r="N30" s="765"/>
      <c r="O30" s="765"/>
      <c r="P30" s="766"/>
      <c r="Q30" s="767">
        <v>
517945</v>
      </c>
      <c r="R30" s="768"/>
      <c r="S30" s="768"/>
      <c r="T30" s="768"/>
      <c r="U30" s="768"/>
      <c r="V30" s="768">
        <v>
55066</v>
      </c>
      <c r="W30" s="768"/>
      <c r="X30" s="768"/>
      <c r="Y30" s="768"/>
      <c r="Z30" s="768"/>
      <c r="AA30" s="768">
        <v>
462879</v>
      </c>
      <c r="AB30" s="768"/>
      <c r="AC30" s="768"/>
      <c r="AD30" s="768"/>
      <c r="AE30" s="769"/>
      <c r="AF30" s="855">
        <v>
602074</v>
      </c>
      <c r="AG30" s="768"/>
      <c r="AH30" s="768"/>
      <c r="AI30" s="768"/>
      <c r="AJ30" s="856"/>
      <c r="AK30" s="742">
        <v>
3307</v>
      </c>
      <c r="AL30" s="743"/>
      <c r="AM30" s="743"/>
      <c r="AN30" s="743"/>
      <c r="AO30" s="743"/>
      <c r="AP30" s="743">
        <v>
362633</v>
      </c>
      <c r="AQ30" s="743"/>
      <c r="AR30" s="743"/>
      <c r="AS30" s="743"/>
      <c r="AT30" s="743"/>
      <c r="AU30" s="743">
        <v>
241151</v>
      </c>
      <c r="AV30" s="743"/>
      <c r="AW30" s="743"/>
      <c r="AX30" s="743"/>
      <c r="AY30" s="743"/>
      <c r="AZ30" s="744" t="s">
        <v>
486</v>
      </c>
      <c r="BA30" s="745"/>
      <c r="BB30" s="745"/>
      <c r="BC30" s="745"/>
      <c r="BD30" s="746"/>
      <c r="BE30" s="857" t="s">
        <v>
373</v>
      </c>
      <c r="BF30" s="857"/>
      <c r="BG30" s="857"/>
      <c r="BH30" s="857"/>
      <c r="BI30" s="858"/>
      <c r="BJ30" s="240"/>
      <c r="BK30" s="240"/>
      <c r="BL30" s="240"/>
      <c r="BM30" s="240"/>
      <c r="BN30" s="240"/>
      <c r="BO30" s="253"/>
      <c r="BP30" s="253"/>
      <c r="BQ30" s="250">
        <v>
24</v>
      </c>
      <c r="BR30" s="251"/>
      <c r="BS30" s="808" t="s">
        <v>
588</v>
      </c>
      <c r="BT30" s="809"/>
      <c r="BU30" s="809"/>
      <c r="BV30" s="809"/>
      <c r="BW30" s="809"/>
      <c r="BX30" s="809"/>
      <c r="BY30" s="809"/>
      <c r="BZ30" s="809"/>
      <c r="CA30" s="809"/>
      <c r="CB30" s="809"/>
      <c r="CC30" s="809"/>
      <c r="CD30" s="809"/>
      <c r="CE30" s="809"/>
      <c r="CF30" s="809"/>
      <c r="CG30" s="810"/>
      <c r="CH30" s="805">
        <v>
31.795999999999999</v>
      </c>
      <c r="CI30" s="806"/>
      <c r="CJ30" s="806"/>
      <c r="CK30" s="806"/>
      <c r="CL30" s="807"/>
      <c r="CM30" s="805">
        <v>
230.07499999999999</v>
      </c>
      <c r="CN30" s="806"/>
      <c r="CO30" s="806"/>
      <c r="CP30" s="806"/>
      <c r="CQ30" s="807"/>
      <c r="CR30" s="805">
        <v>
39</v>
      </c>
      <c r="CS30" s="806"/>
      <c r="CT30" s="806"/>
      <c r="CU30" s="806"/>
      <c r="CV30" s="807"/>
      <c r="CW30" s="805" t="s">
        <v>
486</v>
      </c>
      <c r="CX30" s="806"/>
      <c r="CY30" s="806"/>
      <c r="CZ30" s="806"/>
      <c r="DA30" s="807"/>
      <c r="DB30" s="805" t="s">
        <v>
486</v>
      </c>
      <c r="DC30" s="806"/>
      <c r="DD30" s="806"/>
      <c r="DE30" s="806"/>
      <c r="DF30" s="807"/>
      <c r="DG30" s="805" t="s">
        <v>
486</v>
      </c>
      <c r="DH30" s="806"/>
      <c r="DI30" s="806"/>
      <c r="DJ30" s="806"/>
      <c r="DK30" s="807"/>
      <c r="DL30" s="805" t="s">
        <v>
486</v>
      </c>
      <c r="DM30" s="806"/>
      <c r="DN30" s="806"/>
      <c r="DO30" s="806"/>
      <c r="DP30" s="807"/>
      <c r="DQ30" s="805" t="s">
        <v>
486</v>
      </c>
      <c r="DR30" s="806"/>
      <c r="DS30" s="806"/>
      <c r="DT30" s="806"/>
      <c r="DU30" s="807"/>
      <c r="DV30" s="761"/>
      <c r="DW30" s="762"/>
      <c r="DX30" s="762"/>
      <c r="DY30" s="762"/>
      <c r="DZ30" s="763"/>
      <c r="EA30" s="234"/>
    </row>
    <row r="31" spans="1:131" s="235" customFormat="1" ht="26.25" customHeight="1">
      <c r="A31" s="254">
        <v>
4</v>
      </c>
      <c r="B31" s="764" t="s">
        <v>
375</v>
      </c>
      <c r="C31" s="765"/>
      <c r="D31" s="765"/>
      <c r="E31" s="765"/>
      <c r="F31" s="765"/>
      <c r="G31" s="765"/>
      <c r="H31" s="765"/>
      <c r="I31" s="765"/>
      <c r="J31" s="765"/>
      <c r="K31" s="765"/>
      <c r="L31" s="765"/>
      <c r="M31" s="765"/>
      <c r="N31" s="765"/>
      <c r="O31" s="765"/>
      <c r="P31" s="766"/>
      <c r="Q31" s="767">
        <v>
4635</v>
      </c>
      <c r="R31" s="768"/>
      <c r="S31" s="768"/>
      <c r="T31" s="768"/>
      <c r="U31" s="768"/>
      <c r="V31" s="768">
        <v>
2975</v>
      </c>
      <c r="W31" s="768"/>
      <c r="X31" s="768"/>
      <c r="Y31" s="768"/>
      <c r="Z31" s="768"/>
      <c r="AA31" s="768">
        <v>
1660</v>
      </c>
      <c r="AB31" s="768"/>
      <c r="AC31" s="768"/>
      <c r="AD31" s="768"/>
      <c r="AE31" s="769"/>
      <c r="AF31" s="855">
        <v>
29375</v>
      </c>
      <c r="AG31" s="768"/>
      <c r="AH31" s="768"/>
      <c r="AI31" s="768"/>
      <c r="AJ31" s="856"/>
      <c r="AK31" s="742">
        <v>
0</v>
      </c>
      <c r="AL31" s="743"/>
      <c r="AM31" s="743"/>
      <c r="AN31" s="743"/>
      <c r="AO31" s="743"/>
      <c r="AP31" s="743">
        <v>
95</v>
      </c>
      <c r="AQ31" s="743"/>
      <c r="AR31" s="743"/>
      <c r="AS31" s="743"/>
      <c r="AT31" s="743"/>
      <c r="AU31" s="743" t="s">
        <v>
486</v>
      </c>
      <c r="AV31" s="743"/>
      <c r="AW31" s="743"/>
      <c r="AX31" s="743"/>
      <c r="AY31" s="743"/>
      <c r="AZ31" s="744" t="s">
        <v>
486</v>
      </c>
      <c r="BA31" s="745"/>
      <c r="BB31" s="745"/>
      <c r="BC31" s="745"/>
      <c r="BD31" s="746"/>
      <c r="BE31" s="857" t="s">
        <v>
373</v>
      </c>
      <c r="BF31" s="857"/>
      <c r="BG31" s="857"/>
      <c r="BH31" s="857"/>
      <c r="BI31" s="858"/>
      <c r="BJ31" s="240"/>
      <c r="BK31" s="240"/>
      <c r="BL31" s="240"/>
      <c r="BM31" s="240"/>
      <c r="BN31" s="240"/>
      <c r="BO31" s="253"/>
      <c r="BP31" s="253"/>
      <c r="BQ31" s="250">
        <v>
25</v>
      </c>
      <c r="BR31" s="251"/>
      <c r="BS31" s="808" t="s">
        <v>
589</v>
      </c>
      <c r="BT31" s="809"/>
      <c r="BU31" s="809"/>
      <c r="BV31" s="809"/>
      <c r="BW31" s="809"/>
      <c r="BX31" s="809"/>
      <c r="BY31" s="809"/>
      <c r="BZ31" s="809"/>
      <c r="CA31" s="809"/>
      <c r="CB31" s="809"/>
      <c r="CC31" s="809"/>
      <c r="CD31" s="809"/>
      <c r="CE31" s="809"/>
      <c r="CF31" s="809"/>
      <c r="CG31" s="810"/>
      <c r="CH31" s="805">
        <v>
-35.192</v>
      </c>
      <c r="CI31" s="806"/>
      <c r="CJ31" s="806"/>
      <c r="CK31" s="806"/>
      <c r="CL31" s="807"/>
      <c r="CM31" s="805">
        <v>
544.94200000000001</v>
      </c>
      <c r="CN31" s="806"/>
      <c r="CO31" s="806"/>
      <c r="CP31" s="806"/>
      <c r="CQ31" s="807"/>
      <c r="CR31" s="805">
        <v>
500</v>
      </c>
      <c r="CS31" s="806"/>
      <c r="CT31" s="806"/>
      <c r="CU31" s="806"/>
      <c r="CV31" s="807"/>
      <c r="CW31" s="805" t="s">
        <v>
486</v>
      </c>
      <c r="CX31" s="806"/>
      <c r="CY31" s="806"/>
      <c r="CZ31" s="806"/>
      <c r="DA31" s="807"/>
      <c r="DB31" s="805" t="s">
        <v>
486</v>
      </c>
      <c r="DC31" s="806"/>
      <c r="DD31" s="806"/>
      <c r="DE31" s="806"/>
      <c r="DF31" s="807"/>
      <c r="DG31" s="805" t="s">
        <v>
486</v>
      </c>
      <c r="DH31" s="806"/>
      <c r="DI31" s="806"/>
      <c r="DJ31" s="806"/>
      <c r="DK31" s="807"/>
      <c r="DL31" s="805" t="s">
        <v>
486</v>
      </c>
      <c r="DM31" s="806"/>
      <c r="DN31" s="806"/>
      <c r="DO31" s="806"/>
      <c r="DP31" s="807"/>
      <c r="DQ31" s="805" t="s">
        <v>
486</v>
      </c>
      <c r="DR31" s="806"/>
      <c r="DS31" s="806"/>
      <c r="DT31" s="806"/>
      <c r="DU31" s="807"/>
      <c r="DV31" s="761"/>
      <c r="DW31" s="762"/>
      <c r="DX31" s="762"/>
      <c r="DY31" s="762"/>
      <c r="DZ31" s="763"/>
      <c r="EA31" s="234"/>
    </row>
    <row r="32" spans="1:131" s="235" customFormat="1" ht="26.25" customHeight="1">
      <c r="A32" s="254">
        <v>
5</v>
      </c>
      <c r="B32" s="764" t="s">
        <v>
376</v>
      </c>
      <c r="C32" s="765"/>
      <c r="D32" s="765"/>
      <c r="E32" s="765"/>
      <c r="F32" s="765"/>
      <c r="G32" s="765"/>
      <c r="H32" s="765"/>
      <c r="I32" s="765"/>
      <c r="J32" s="765"/>
      <c r="K32" s="765"/>
      <c r="L32" s="765"/>
      <c r="M32" s="765"/>
      <c r="N32" s="765"/>
      <c r="O32" s="765"/>
      <c r="P32" s="766"/>
      <c r="Q32" s="767">
        <v>
53239</v>
      </c>
      <c r="R32" s="768"/>
      <c r="S32" s="768"/>
      <c r="T32" s="768"/>
      <c r="U32" s="768"/>
      <c r="V32" s="768">
        <v>
53168</v>
      </c>
      <c r="W32" s="768"/>
      <c r="X32" s="768"/>
      <c r="Y32" s="768"/>
      <c r="Z32" s="768"/>
      <c r="AA32" s="768">
        <v>
70</v>
      </c>
      <c r="AB32" s="768"/>
      <c r="AC32" s="768"/>
      <c r="AD32" s="768"/>
      <c r="AE32" s="769"/>
      <c r="AF32" s="855">
        <v>
29120</v>
      </c>
      <c r="AG32" s="768"/>
      <c r="AH32" s="768"/>
      <c r="AI32" s="768"/>
      <c r="AJ32" s="856"/>
      <c r="AK32" s="742">
        <v>
1403</v>
      </c>
      <c r="AL32" s="743"/>
      <c r="AM32" s="743"/>
      <c r="AN32" s="743"/>
      <c r="AO32" s="743"/>
      <c r="AP32" s="743">
        <v>
48412</v>
      </c>
      <c r="AQ32" s="743"/>
      <c r="AR32" s="743"/>
      <c r="AS32" s="743"/>
      <c r="AT32" s="743"/>
      <c r="AU32" s="743" t="s">
        <v>
486</v>
      </c>
      <c r="AV32" s="743"/>
      <c r="AW32" s="743"/>
      <c r="AX32" s="743"/>
      <c r="AY32" s="743"/>
      <c r="AZ32" s="744" t="s">
        <v>
486</v>
      </c>
      <c r="BA32" s="745"/>
      <c r="BB32" s="745"/>
      <c r="BC32" s="745"/>
      <c r="BD32" s="746"/>
      <c r="BE32" s="857" t="s">
        <v>
373</v>
      </c>
      <c r="BF32" s="857"/>
      <c r="BG32" s="857"/>
      <c r="BH32" s="857"/>
      <c r="BI32" s="858"/>
      <c r="BJ32" s="240"/>
      <c r="BK32" s="240"/>
      <c r="BL32" s="240"/>
      <c r="BM32" s="240"/>
      <c r="BN32" s="240"/>
      <c r="BO32" s="253"/>
      <c r="BP32" s="253"/>
      <c r="BQ32" s="250">
        <v>
26</v>
      </c>
      <c r="BR32" s="251"/>
      <c r="BS32" s="808" t="s">
        <v>
590</v>
      </c>
      <c r="BT32" s="809"/>
      <c r="BU32" s="809"/>
      <c r="BV32" s="809"/>
      <c r="BW32" s="809"/>
      <c r="BX32" s="809"/>
      <c r="BY32" s="809"/>
      <c r="BZ32" s="809"/>
      <c r="CA32" s="809"/>
      <c r="CB32" s="809"/>
      <c r="CC32" s="809"/>
      <c r="CD32" s="809"/>
      <c r="CE32" s="809"/>
      <c r="CF32" s="809"/>
      <c r="CG32" s="810"/>
      <c r="CH32" s="805">
        <v>
380.137</v>
      </c>
      <c r="CI32" s="806"/>
      <c r="CJ32" s="806"/>
      <c r="CK32" s="806"/>
      <c r="CL32" s="807"/>
      <c r="CM32" s="805">
        <v>
4678.6090000000004</v>
      </c>
      <c r="CN32" s="806"/>
      <c r="CO32" s="806"/>
      <c r="CP32" s="806"/>
      <c r="CQ32" s="807"/>
      <c r="CR32" s="805">
        <v>
250</v>
      </c>
      <c r="CS32" s="806"/>
      <c r="CT32" s="806"/>
      <c r="CU32" s="806"/>
      <c r="CV32" s="807"/>
      <c r="CW32" s="805" t="s">
        <v>
486</v>
      </c>
      <c r="CX32" s="806"/>
      <c r="CY32" s="806"/>
      <c r="CZ32" s="806"/>
      <c r="DA32" s="807"/>
      <c r="DB32" s="805" t="s">
        <v>
486</v>
      </c>
      <c r="DC32" s="806"/>
      <c r="DD32" s="806"/>
      <c r="DE32" s="806"/>
      <c r="DF32" s="807"/>
      <c r="DG32" s="805" t="s">
        <v>
486</v>
      </c>
      <c r="DH32" s="806"/>
      <c r="DI32" s="806"/>
      <c r="DJ32" s="806"/>
      <c r="DK32" s="807"/>
      <c r="DL32" s="805" t="s">
        <v>
486</v>
      </c>
      <c r="DM32" s="806"/>
      <c r="DN32" s="806"/>
      <c r="DO32" s="806"/>
      <c r="DP32" s="807"/>
      <c r="DQ32" s="805" t="s">
        <v>
486</v>
      </c>
      <c r="DR32" s="806"/>
      <c r="DS32" s="806"/>
      <c r="DT32" s="806"/>
      <c r="DU32" s="807"/>
      <c r="DV32" s="761"/>
      <c r="DW32" s="762"/>
      <c r="DX32" s="762"/>
      <c r="DY32" s="762"/>
      <c r="DZ32" s="763"/>
      <c r="EA32" s="234"/>
    </row>
    <row r="33" spans="1:131" s="235" customFormat="1" ht="26.25" customHeight="1">
      <c r="A33" s="254">
        <v>
6</v>
      </c>
      <c r="B33" s="764" t="s">
        <v>
377</v>
      </c>
      <c r="C33" s="765"/>
      <c r="D33" s="765"/>
      <c r="E33" s="765"/>
      <c r="F33" s="765"/>
      <c r="G33" s="765"/>
      <c r="H33" s="765"/>
      <c r="I33" s="765"/>
      <c r="J33" s="765"/>
      <c r="K33" s="765"/>
      <c r="L33" s="765"/>
      <c r="M33" s="765"/>
      <c r="N33" s="765"/>
      <c r="O33" s="765"/>
      <c r="P33" s="766"/>
      <c r="Q33" s="767">
        <v>
168482</v>
      </c>
      <c r="R33" s="768"/>
      <c r="S33" s="768"/>
      <c r="T33" s="768"/>
      <c r="U33" s="768"/>
      <c r="V33" s="768">
        <v>
131832</v>
      </c>
      <c r="W33" s="768"/>
      <c r="X33" s="768"/>
      <c r="Y33" s="768"/>
      <c r="Z33" s="768"/>
      <c r="AA33" s="768">
        <v>
36650</v>
      </c>
      <c r="AB33" s="768"/>
      <c r="AC33" s="768"/>
      <c r="AD33" s="768"/>
      <c r="AE33" s="769"/>
      <c r="AF33" s="855">
        <v>
146795</v>
      </c>
      <c r="AG33" s="768"/>
      <c r="AH33" s="768"/>
      <c r="AI33" s="768"/>
      <c r="AJ33" s="856"/>
      <c r="AK33" s="742">
        <v>
14621</v>
      </c>
      <c r="AL33" s="743"/>
      <c r="AM33" s="743"/>
      <c r="AN33" s="743"/>
      <c r="AO33" s="743"/>
      <c r="AP33" s="743">
        <v>
300601</v>
      </c>
      <c r="AQ33" s="743"/>
      <c r="AR33" s="743"/>
      <c r="AS33" s="743"/>
      <c r="AT33" s="743"/>
      <c r="AU33" s="743">
        <v>
21042</v>
      </c>
      <c r="AV33" s="743"/>
      <c r="AW33" s="743"/>
      <c r="AX33" s="743"/>
      <c r="AY33" s="743"/>
      <c r="AZ33" s="744" t="s">
        <v>
486</v>
      </c>
      <c r="BA33" s="745"/>
      <c r="BB33" s="745"/>
      <c r="BC33" s="745"/>
      <c r="BD33" s="746"/>
      <c r="BE33" s="857" t="s">
        <v>
373</v>
      </c>
      <c r="BF33" s="857"/>
      <c r="BG33" s="857"/>
      <c r="BH33" s="857"/>
      <c r="BI33" s="858"/>
      <c r="BJ33" s="240"/>
      <c r="BK33" s="240"/>
      <c r="BL33" s="240"/>
      <c r="BM33" s="240"/>
      <c r="BN33" s="240"/>
      <c r="BO33" s="253"/>
      <c r="BP33" s="253"/>
      <c r="BQ33" s="250">
        <v>
27</v>
      </c>
      <c r="BR33" s="251"/>
      <c r="BS33" s="808" t="s">
        <v>
591</v>
      </c>
      <c r="BT33" s="809"/>
      <c r="BU33" s="809"/>
      <c r="BV33" s="809"/>
      <c r="BW33" s="809"/>
      <c r="BX33" s="809"/>
      <c r="BY33" s="809"/>
      <c r="BZ33" s="809"/>
      <c r="CA33" s="809"/>
      <c r="CB33" s="809"/>
      <c r="CC33" s="809"/>
      <c r="CD33" s="809"/>
      <c r="CE33" s="809"/>
      <c r="CF33" s="809"/>
      <c r="CG33" s="810"/>
      <c r="CH33" s="805">
        <v>
-2.871</v>
      </c>
      <c r="CI33" s="806"/>
      <c r="CJ33" s="806"/>
      <c r="CK33" s="806"/>
      <c r="CL33" s="807"/>
      <c r="CM33" s="805">
        <v>
541.70899999999995</v>
      </c>
      <c r="CN33" s="806"/>
      <c r="CO33" s="806"/>
      <c r="CP33" s="806"/>
      <c r="CQ33" s="807"/>
      <c r="CR33" s="805">
        <v>
250</v>
      </c>
      <c r="CS33" s="806"/>
      <c r="CT33" s="806"/>
      <c r="CU33" s="806"/>
      <c r="CV33" s="807"/>
      <c r="CW33" s="805">
        <v>
815.14400000000001</v>
      </c>
      <c r="CX33" s="806"/>
      <c r="CY33" s="806"/>
      <c r="CZ33" s="806"/>
      <c r="DA33" s="807"/>
      <c r="DB33" s="805" t="s">
        <v>
486</v>
      </c>
      <c r="DC33" s="806"/>
      <c r="DD33" s="806"/>
      <c r="DE33" s="806"/>
      <c r="DF33" s="807"/>
      <c r="DG33" s="805" t="s">
        <v>
486</v>
      </c>
      <c r="DH33" s="806"/>
      <c r="DI33" s="806"/>
      <c r="DJ33" s="806"/>
      <c r="DK33" s="807"/>
      <c r="DL33" s="805" t="s">
        <v>
486</v>
      </c>
      <c r="DM33" s="806"/>
      <c r="DN33" s="806"/>
      <c r="DO33" s="806"/>
      <c r="DP33" s="807"/>
      <c r="DQ33" s="805" t="s">
        <v>
486</v>
      </c>
      <c r="DR33" s="806"/>
      <c r="DS33" s="806"/>
      <c r="DT33" s="806"/>
      <c r="DU33" s="807"/>
      <c r="DV33" s="761"/>
      <c r="DW33" s="762"/>
      <c r="DX33" s="762"/>
      <c r="DY33" s="762"/>
      <c r="DZ33" s="763"/>
      <c r="EA33" s="234"/>
    </row>
    <row r="34" spans="1:131" s="235" customFormat="1" ht="26.25" customHeight="1">
      <c r="A34" s="254">
        <v>
7</v>
      </c>
      <c r="B34" s="764" t="s">
        <v>
378</v>
      </c>
      <c r="C34" s="765"/>
      <c r="D34" s="765"/>
      <c r="E34" s="765"/>
      <c r="F34" s="765"/>
      <c r="G34" s="765"/>
      <c r="H34" s="765"/>
      <c r="I34" s="765"/>
      <c r="J34" s="765"/>
      <c r="K34" s="765"/>
      <c r="L34" s="765"/>
      <c r="M34" s="765"/>
      <c r="N34" s="765"/>
      <c r="O34" s="765"/>
      <c r="P34" s="766"/>
      <c r="Q34" s="767">
        <v>
1598</v>
      </c>
      <c r="R34" s="768"/>
      <c r="S34" s="768"/>
      <c r="T34" s="768"/>
      <c r="U34" s="768"/>
      <c r="V34" s="768">
        <v>
904</v>
      </c>
      <c r="W34" s="768"/>
      <c r="X34" s="768"/>
      <c r="Y34" s="768"/>
      <c r="Z34" s="768"/>
      <c r="AA34" s="768">
        <v>
694</v>
      </c>
      <c r="AB34" s="768"/>
      <c r="AC34" s="768"/>
      <c r="AD34" s="768"/>
      <c r="AE34" s="769"/>
      <c r="AF34" s="855">
        <v>
5049</v>
      </c>
      <c r="AG34" s="768"/>
      <c r="AH34" s="768"/>
      <c r="AI34" s="768"/>
      <c r="AJ34" s="856"/>
      <c r="AK34" s="742" t="s">
        <v>
486</v>
      </c>
      <c r="AL34" s="743"/>
      <c r="AM34" s="743"/>
      <c r="AN34" s="743"/>
      <c r="AO34" s="743"/>
      <c r="AP34" s="743" t="s">
        <v>
486</v>
      </c>
      <c r="AQ34" s="743"/>
      <c r="AR34" s="743"/>
      <c r="AS34" s="743"/>
      <c r="AT34" s="743"/>
      <c r="AU34" s="743" t="s">
        <v>
486</v>
      </c>
      <c r="AV34" s="743"/>
      <c r="AW34" s="743"/>
      <c r="AX34" s="743"/>
      <c r="AY34" s="743"/>
      <c r="AZ34" s="744" t="s">
        <v>
486</v>
      </c>
      <c r="BA34" s="745"/>
      <c r="BB34" s="745"/>
      <c r="BC34" s="745"/>
      <c r="BD34" s="746"/>
      <c r="BE34" s="857" t="s">
        <v>
373</v>
      </c>
      <c r="BF34" s="857"/>
      <c r="BG34" s="857"/>
      <c r="BH34" s="857"/>
      <c r="BI34" s="858"/>
      <c r="BJ34" s="240"/>
      <c r="BK34" s="240"/>
      <c r="BL34" s="240"/>
      <c r="BM34" s="240"/>
      <c r="BN34" s="240"/>
      <c r="BO34" s="253"/>
      <c r="BP34" s="253"/>
      <c r="BQ34" s="250">
        <v>
28</v>
      </c>
      <c r="BR34" s="251"/>
      <c r="BS34" s="808" t="s">
        <v>
592</v>
      </c>
      <c r="BT34" s="809"/>
      <c r="BU34" s="809"/>
      <c r="BV34" s="809"/>
      <c r="BW34" s="809"/>
      <c r="BX34" s="809"/>
      <c r="BY34" s="809"/>
      <c r="BZ34" s="809"/>
      <c r="CA34" s="809"/>
      <c r="CB34" s="809"/>
      <c r="CC34" s="809"/>
      <c r="CD34" s="809"/>
      <c r="CE34" s="809"/>
      <c r="CF34" s="809"/>
      <c r="CG34" s="810"/>
      <c r="CH34" s="805">
        <v>
-13.994</v>
      </c>
      <c r="CI34" s="806"/>
      <c r="CJ34" s="806"/>
      <c r="CK34" s="806"/>
      <c r="CL34" s="807"/>
      <c r="CM34" s="805">
        <v>
1673.01</v>
      </c>
      <c r="CN34" s="806"/>
      <c r="CO34" s="806"/>
      <c r="CP34" s="806"/>
      <c r="CQ34" s="807"/>
      <c r="CR34" s="805">
        <v>
188</v>
      </c>
      <c r="CS34" s="806"/>
      <c r="CT34" s="806"/>
      <c r="CU34" s="806"/>
      <c r="CV34" s="807"/>
      <c r="CW34" s="805">
        <v>
791.81100000000004</v>
      </c>
      <c r="CX34" s="806"/>
      <c r="CY34" s="806"/>
      <c r="CZ34" s="806"/>
      <c r="DA34" s="807"/>
      <c r="DB34" s="805" t="s">
        <v>
486</v>
      </c>
      <c r="DC34" s="806"/>
      <c r="DD34" s="806"/>
      <c r="DE34" s="806"/>
      <c r="DF34" s="807"/>
      <c r="DG34" s="805" t="s">
        <v>
486</v>
      </c>
      <c r="DH34" s="806"/>
      <c r="DI34" s="806"/>
      <c r="DJ34" s="806"/>
      <c r="DK34" s="807"/>
      <c r="DL34" s="805" t="s">
        <v>
486</v>
      </c>
      <c r="DM34" s="806"/>
      <c r="DN34" s="806"/>
      <c r="DO34" s="806"/>
      <c r="DP34" s="807"/>
      <c r="DQ34" s="805" t="s">
        <v>
486</v>
      </c>
      <c r="DR34" s="806"/>
      <c r="DS34" s="806"/>
      <c r="DT34" s="806"/>
      <c r="DU34" s="807"/>
      <c r="DV34" s="761"/>
      <c r="DW34" s="762"/>
      <c r="DX34" s="762"/>
      <c r="DY34" s="762"/>
      <c r="DZ34" s="763"/>
      <c r="EA34" s="234"/>
    </row>
    <row r="35" spans="1:131" s="235" customFormat="1" ht="26.25" customHeight="1">
      <c r="A35" s="254">
        <v>
8</v>
      </c>
      <c r="B35" s="764" t="s">
        <v>
379</v>
      </c>
      <c r="C35" s="765"/>
      <c r="D35" s="765"/>
      <c r="E35" s="765"/>
      <c r="F35" s="765"/>
      <c r="G35" s="765"/>
      <c r="H35" s="765"/>
      <c r="I35" s="765"/>
      <c r="J35" s="765"/>
      <c r="K35" s="765"/>
      <c r="L35" s="765"/>
      <c r="M35" s="765"/>
      <c r="N35" s="765"/>
      <c r="O35" s="765"/>
      <c r="P35" s="766"/>
      <c r="Q35" s="767">
        <v>
338459</v>
      </c>
      <c r="R35" s="768"/>
      <c r="S35" s="768"/>
      <c r="T35" s="768"/>
      <c r="U35" s="768"/>
      <c r="V35" s="768">
        <v>
305206</v>
      </c>
      <c r="W35" s="768"/>
      <c r="X35" s="768"/>
      <c r="Y35" s="768"/>
      <c r="Z35" s="768"/>
      <c r="AA35" s="768">
        <v>
33253</v>
      </c>
      <c r="AB35" s="768"/>
      <c r="AC35" s="768"/>
      <c r="AD35" s="768"/>
      <c r="AE35" s="769"/>
      <c r="AF35" s="855">
        <v>
120766</v>
      </c>
      <c r="AG35" s="768"/>
      <c r="AH35" s="768"/>
      <c r="AI35" s="768"/>
      <c r="AJ35" s="856"/>
      <c r="AK35" s="742">
        <v>
4387</v>
      </c>
      <c r="AL35" s="743"/>
      <c r="AM35" s="743"/>
      <c r="AN35" s="743"/>
      <c r="AO35" s="743"/>
      <c r="AP35" s="743">
        <v>
239732</v>
      </c>
      <c r="AQ35" s="743"/>
      <c r="AR35" s="743"/>
      <c r="AS35" s="743"/>
      <c r="AT35" s="743"/>
      <c r="AU35" s="743">
        <v>
12226</v>
      </c>
      <c r="AV35" s="743"/>
      <c r="AW35" s="743"/>
      <c r="AX35" s="743"/>
      <c r="AY35" s="743"/>
      <c r="AZ35" s="744" t="s">
        <v>
486</v>
      </c>
      <c r="BA35" s="745"/>
      <c r="BB35" s="745"/>
      <c r="BC35" s="745"/>
      <c r="BD35" s="746"/>
      <c r="BE35" s="857" t="s">
        <v>
373</v>
      </c>
      <c r="BF35" s="857"/>
      <c r="BG35" s="857"/>
      <c r="BH35" s="857"/>
      <c r="BI35" s="858"/>
      <c r="BJ35" s="240"/>
      <c r="BK35" s="240"/>
      <c r="BL35" s="240"/>
      <c r="BM35" s="240"/>
      <c r="BN35" s="240"/>
      <c r="BO35" s="253"/>
      <c r="BP35" s="253"/>
      <c r="BQ35" s="250">
        <v>
29</v>
      </c>
      <c r="BR35" s="251"/>
      <c r="BS35" s="808" t="s">
        <v>
593</v>
      </c>
      <c r="BT35" s="809"/>
      <c r="BU35" s="809"/>
      <c r="BV35" s="809"/>
      <c r="BW35" s="809"/>
      <c r="BX35" s="809"/>
      <c r="BY35" s="809"/>
      <c r="BZ35" s="809"/>
      <c r="CA35" s="809"/>
      <c r="CB35" s="809"/>
      <c r="CC35" s="809"/>
      <c r="CD35" s="809"/>
      <c r="CE35" s="809"/>
      <c r="CF35" s="809"/>
      <c r="CG35" s="810"/>
      <c r="CH35" s="805">
        <v>
-125.21</v>
      </c>
      <c r="CI35" s="806"/>
      <c r="CJ35" s="806"/>
      <c r="CK35" s="806"/>
      <c r="CL35" s="807"/>
      <c r="CM35" s="805">
        <v>
1343.6</v>
      </c>
      <c r="CN35" s="806"/>
      <c r="CO35" s="806"/>
      <c r="CP35" s="806"/>
      <c r="CQ35" s="807"/>
      <c r="CR35" s="805">
        <v>
800</v>
      </c>
      <c r="CS35" s="806"/>
      <c r="CT35" s="806"/>
      <c r="CU35" s="806"/>
      <c r="CV35" s="807"/>
      <c r="CW35" s="805">
        <v>
1.645</v>
      </c>
      <c r="CX35" s="806"/>
      <c r="CY35" s="806"/>
      <c r="CZ35" s="806"/>
      <c r="DA35" s="807"/>
      <c r="DB35" s="805" t="s">
        <v>
486</v>
      </c>
      <c r="DC35" s="806"/>
      <c r="DD35" s="806"/>
      <c r="DE35" s="806"/>
      <c r="DF35" s="807"/>
      <c r="DG35" s="805" t="s">
        <v>
486</v>
      </c>
      <c r="DH35" s="806"/>
      <c r="DI35" s="806"/>
      <c r="DJ35" s="806"/>
      <c r="DK35" s="807"/>
      <c r="DL35" s="805" t="s">
        <v>
486</v>
      </c>
      <c r="DM35" s="806"/>
      <c r="DN35" s="806"/>
      <c r="DO35" s="806"/>
      <c r="DP35" s="807"/>
      <c r="DQ35" s="805" t="s">
        <v>
486</v>
      </c>
      <c r="DR35" s="806"/>
      <c r="DS35" s="806"/>
      <c r="DT35" s="806"/>
      <c r="DU35" s="807"/>
      <c r="DV35" s="761"/>
      <c r="DW35" s="762"/>
      <c r="DX35" s="762"/>
      <c r="DY35" s="762"/>
      <c r="DZ35" s="763"/>
      <c r="EA35" s="234"/>
    </row>
    <row r="36" spans="1:131" s="235" customFormat="1" ht="26.25" customHeight="1">
      <c r="A36" s="254">
        <v>
9</v>
      </c>
      <c r="B36" s="764" t="s">
        <v>
380</v>
      </c>
      <c r="C36" s="765"/>
      <c r="D36" s="765"/>
      <c r="E36" s="765"/>
      <c r="F36" s="765"/>
      <c r="G36" s="765"/>
      <c r="H36" s="765"/>
      <c r="I36" s="765"/>
      <c r="J36" s="765"/>
      <c r="K36" s="765"/>
      <c r="L36" s="765"/>
      <c r="M36" s="765"/>
      <c r="N36" s="765"/>
      <c r="O36" s="765"/>
      <c r="P36" s="766"/>
      <c r="Q36" s="767">
        <v>
1687</v>
      </c>
      <c r="R36" s="768"/>
      <c r="S36" s="768"/>
      <c r="T36" s="768"/>
      <c r="U36" s="768"/>
      <c r="V36" s="768">
        <v>
1687</v>
      </c>
      <c r="W36" s="768"/>
      <c r="X36" s="768"/>
      <c r="Y36" s="768"/>
      <c r="Z36" s="768"/>
      <c r="AA36" s="768" t="s">
        <v>
486</v>
      </c>
      <c r="AB36" s="768"/>
      <c r="AC36" s="768"/>
      <c r="AD36" s="768"/>
      <c r="AE36" s="769"/>
      <c r="AF36" s="855">
        <v>
8093</v>
      </c>
      <c r="AG36" s="768"/>
      <c r="AH36" s="768"/>
      <c r="AI36" s="768"/>
      <c r="AJ36" s="856"/>
      <c r="AK36" s="742">
        <v>
880</v>
      </c>
      <c r="AL36" s="743"/>
      <c r="AM36" s="743"/>
      <c r="AN36" s="743"/>
      <c r="AO36" s="743"/>
      <c r="AP36" s="743" t="s">
        <v>
486</v>
      </c>
      <c r="AQ36" s="743"/>
      <c r="AR36" s="743"/>
      <c r="AS36" s="743"/>
      <c r="AT36" s="743"/>
      <c r="AU36" s="743" t="s">
        <v>
486</v>
      </c>
      <c r="AV36" s="743"/>
      <c r="AW36" s="743"/>
      <c r="AX36" s="743"/>
      <c r="AY36" s="743"/>
      <c r="AZ36" s="744" t="s">
        <v>
486</v>
      </c>
      <c r="BA36" s="745"/>
      <c r="BB36" s="745"/>
      <c r="BC36" s="745"/>
      <c r="BD36" s="746"/>
      <c r="BE36" s="857" t="s">
        <v>
381</v>
      </c>
      <c r="BF36" s="857"/>
      <c r="BG36" s="857"/>
      <c r="BH36" s="857"/>
      <c r="BI36" s="858"/>
      <c r="BJ36" s="240"/>
      <c r="BK36" s="240"/>
      <c r="BL36" s="240"/>
      <c r="BM36" s="240"/>
      <c r="BN36" s="240"/>
      <c r="BO36" s="253"/>
      <c r="BP36" s="253"/>
      <c r="BQ36" s="250">
        <v>
30</v>
      </c>
      <c r="BR36" s="251"/>
      <c r="BS36" s="808" t="s">
        <v>
594</v>
      </c>
      <c r="BT36" s="809"/>
      <c r="BU36" s="809"/>
      <c r="BV36" s="809"/>
      <c r="BW36" s="809"/>
      <c r="BX36" s="809"/>
      <c r="BY36" s="809"/>
      <c r="BZ36" s="809"/>
      <c r="CA36" s="809"/>
      <c r="CB36" s="809"/>
      <c r="CC36" s="809"/>
      <c r="CD36" s="809"/>
      <c r="CE36" s="809"/>
      <c r="CF36" s="809"/>
      <c r="CG36" s="810"/>
      <c r="CH36" s="805">
        <v>
142.37200000000001</v>
      </c>
      <c r="CI36" s="806"/>
      <c r="CJ36" s="806"/>
      <c r="CK36" s="806"/>
      <c r="CL36" s="807"/>
      <c r="CM36" s="805">
        <v>
9575.6239999999998</v>
      </c>
      <c r="CN36" s="806"/>
      <c r="CO36" s="806"/>
      <c r="CP36" s="806"/>
      <c r="CQ36" s="807"/>
      <c r="CR36" s="805">
        <v>
3500</v>
      </c>
      <c r="CS36" s="806"/>
      <c r="CT36" s="806"/>
      <c r="CU36" s="806"/>
      <c r="CV36" s="807"/>
      <c r="CW36" s="805" t="s">
        <v>
486</v>
      </c>
      <c r="CX36" s="806"/>
      <c r="CY36" s="806"/>
      <c r="CZ36" s="806"/>
      <c r="DA36" s="807"/>
      <c r="DB36" s="805" t="s">
        <v>
486</v>
      </c>
      <c r="DC36" s="806"/>
      <c r="DD36" s="806"/>
      <c r="DE36" s="806"/>
      <c r="DF36" s="807"/>
      <c r="DG36" s="805" t="s">
        <v>
486</v>
      </c>
      <c r="DH36" s="806"/>
      <c r="DI36" s="806"/>
      <c r="DJ36" s="806"/>
      <c r="DK36" s="807"/>
      <c r="DL36" s="805" t="s">
        <v>
486</v>
      </c>
      <c r="DM36" s="806"/>
      <c r="DN36" s="806"/>
      <c r="DO36" s="806"/>
      <c r="DP36" s="807"/>
      <c r="DQ36" s="805" t="s">
        <v>
486</v>
      </c>
      <c r="DR36" s="806"/>
      <c r="DS36" s="806"/>
      <c r="DT36" s="806"/>
      <c r="DU36" s="807"/>
      <c r="DV36" s="761"/>
      <c r="DW36" s="762"/>
      <c r="DX36" s="762"/>
      <c r="DY36" s="762"/>
      <c r="DZ36" s="763"/>
      <c r="EA36" s="234"/>
    </row>
    <row r="37" spans="1:131" s="235" customFormat="1" ht="26.25" customHeight="1">
      <c r="A37" s="254">
        <v>
10</v>
      </c>
      <c r="B37" s="764" t="s">
        <v>
382</v>
      </c>
      <c r="C37" s="765"/>
      <c r="D37" s="765"/>
      <c r="E37" s="765"/>
      <c r="F37" s="765"/>
      <c r="G37" s="765"/>
      <c r="H37" s="765"/>
      <c r="I37" s="765"/>
      <c r="J37" s="765"/>
      <c r="K37" s="765"/>
      <c r="L37" s="765"/>
      <c r="M37" s="765"/>
      <c r="N37" s="765"/>
      <c r="O37" s="765"/>
      <c r="P37" s="766"/>
      <c r="Q37" s="767">
        <v>
373239</v>
      </c>
      <c r="R37" s="768"/>
      <c r="S37" s="768"/>
      <c r="T37" s="768"/>
      <c r="U37" s="768"/>
      <c r="V37" s="768">
        <v>
337889</v>
      </c>
      <c r="W37" s="768"/>
      <c r="X37" s="768"/>
      <c r="Y37" s="768"/>
      <c r="Z37" s="768"/>
      <c r="AA37" s="768">
        <v>
35349</v>
      </c>
      <c r="AB37" s="768"/>
      <c r="AC37" s="768"/>
      <c r="AD37" s="768"/>
      <c r="AE37" s="769"/>
      <c r="AF37" s="855">
        <v>
29937</v>
      </c>
      <c r="AG37" s="768"/>
      <c r="AH37" s="768"/>
      <c r="AI37" s="768"/>
      <c r="AJ37" s="856"/>
      <c r="AK37" s="742">
        <v>
166800</v>
      </c>
      <c r="AL37" s="743"/>
      <c r="AM37" s="743"/>
      <c r="AN37" s="743"/>
      <c r="AO37" s="743"/>
      <c r="AP37" s="743">
        <v>
1394686</v>
      </c>
      <c r="AQ37" s="743"/>
      <c r="AR37" s="743"/>
      <c r="AS37" s="743"/>
      <c r="AT37" s="743"/>
      <c r="AU37" s="743">
        <v>
814497</v>
      </c>
      <c r="AV37" s="743"/>
      <c r="AW37" s="743"/>
      <c r="AX37" s="743"/>
      <c r="AY37" s="743"/>
      <c r="AZ37" s="744" t="s">
        <v>
486</v>
      </c>
      <c r="BA37" s="745"/>
      <c r="BB37" s="745"/>
      <c r="BC37" s="745"/>
      <c r="BD37" s="746"/>
      <c r="BE37" s="857" t="s">
        <v>
373</v>
      </c>
      <c r="BF37" s="857"/>
      <c r="BG37" s="857"/>
      <c r="BH37" s="857"/>
      <c r="BI37" s="858"/>
      <c r="BJ37" s="240"/>
      <c r="BK37" s="240"/>
      <c r="BL37" s="240"/>
      <c r="BM37" s="240"/>
      <c r="BN37" s="240"/>
      <c r="BO37" s="253"/>
      <c r="BP37" s="253"/>
      <c r="BQ37" s="250">
        <v>
31</v>
      </c>
      <c r="BR37" s="251"/>
      <c r="BS37" s="808" t="s">
        <v>
595</v>
      </c>
      <c r="BT37" s="809"/>
      <c r="BU37" s="809"/>
      <c r="BV37" s="809"/>
      <c r="BW37" s="809"/>
      <c r="BX37" s="809"/>
      <c r="BY37" s="809"/>
      <c r="BZ37" s="809"/>
      <c r="CA37" s="809"/>
      <c r="CB37" s="809"/>
      <c r="CC37" s="809"/>
      <c r="CD37" s="809"/>
      <c r="CE37" s="809"/>
      <c r="CF37" s="809"/>
      <c r="CG37" s="810"/>
      <c r="CH37" s="805">
        <v>
39849.754000000001</v>
      </c>
      <c r="CI37" s="806"/>
      <c r="CJ37" s="806"/>
      <c r="CK37" s="806"/>
      <c r="CL37" s="807"/>
      <c r="CM37" s="805">
        <v>
158801.75200000001</v>
      </c>
      <c r="CN37" s="806"/>
      <c r="CO37" s="806"/>
      <c r="CP37" s="806"/>
      <c r="CQ37" s="807"/>
      <c r="CR37" s="805">
        <v>
150</v>
      </c>
      <c r="CS37" s="806"/>
      <c r="CT37" s="806"/>
      <c r="CU37" s="806"/>
      <c r="CV37" s="807"/>
      <c r="CW37" s="805">
        <v>
6049.3159999999998</v>
      </c>
      <c r="CX37" s="806"/>
      <c r="CY37" s="806"/>
      <c r="CZ37" s="806"/>
      <c r="DA37" s="807"/>
      <c r="DB37" s="805" t="s">
        <v>
486</v>
      </c>
      <c r="DC37" s="806"/>
      <c r="DD37" s="806"/>
      <c r="DE37" s="806"/>
      <c r="DF37" s="807"/>
      <c r="DG37" s="805" t="s">
        <v>
486</v>
      </c>
      <c r="DH37" s="806"/>
      <c r="DI37" s="806"/>
      <c r="DJ37" s="806"/>
      <c r="DK37" s="807"/>
      <c r="DL37" s="805" t="s">
        <v>
486</v>
      </c>
      <c r="DM37" s="806"/>
      <c r="DN37" s="806"/>
      <c r="DO37" s="806"/>
      <c r="DP37" s="807"/>
      <c r="DQ37" s="805" t="s">
        <v>
486</v>
      </c>
      <c r="DR37" s="806"/>
      <c r="DS37" s="806"/>
      <c r="DT37" s="806"/>
      <c r="DU37" s="807"/>
      <c r="DV37" s="761"/>
      <c r="DW37" s="762"/>
      <c r="DX37" s="762"/>
      <c r="DY37" s="762"/>
      <c r="DZ37" s="763"/>
      <c r="EA37" s="234"/>
    </row>
    <row r="38" spans="1:131" s="235" customFormat="1" ht="26.25" customHeight="1">
      <c r="A38" s="254">
        <v>
11</v>
      </c>
      <c r="B38" s="764" t="s">
        <v>
383</v>
      </c>
      <c r="C38" s="765"/>
      <c r="D38" s="765"/>
      <c r="E38" s="765"/>
      <c r="F38" s="765"/>
      <c r="G38" s="765"/>
      <c r="H38" s="765"/>
      <c r="I38" s="765"/>
      <c r="J38" s="765"/>
      <c r="K38" s="765"/>
      <c r="L38" s="765"/>
      <c r="M38" s="765"/>
      <c r="N38" s="765"/>
      <c r="O38" s="765"/>
      <c r="P38" s="766"/>
      <c r="Q38" s="767">
        <v>
3</v>
      </c>
      <c r="R38" s="768"/>
      <c r="S38" s="768"/>
      <c r="T38" s="768"/>
      <c r="U38" s="768"/>
      <c r="V38" s="768" t="s">
        <v>
486</v>
      </c>
      <c r="W38" s="768"/>
      <c r="X38" s="768"/>
      <c r="Y38" s="768"/>
      <c r="Z38" s="768"/>
      <c r="AA38" s="768">
        <v>
3</v>
      </c>
      <c r="AB38" s="768"/>
      <c r="AC38" s="768"/>
      <c r="AD38" s="768"/>
      <c r="AE38" s="769"/>
      <c r="AF38" s="855">
        <v>
37924</v>
      </c>
      <c r="AG38" s="768"/>
      <c r="AH38" s="768"/>
      <c r="AI38" s="768"/>
      <c r="AJ38" s="856"/>
      <c r="AK38" s="742">
        <v>
565</v>
      </c>
      <c r="AL38" s="743"/>
      <c r="AM38" s="743"/>
      <c r="AN38" s="743"/>
      <c r="AO38" s="743"/>
      <c r="AP38" s="743" t="s">
        <v>
486</v>
      </c>
      <c r="AQ38" s="743"/>
      <c r="AR38" s="743"/>
      <c r="AS38" s="743"/>
      <c r="AT38" s="743"/>
      <c r="AU38" s="743" t="s">
        <v>
486</v>
      </c>
      <c r="AV38" s="743"/>
      <c r="AW38" s="743"/>
      <c r="AX38" s="743"/>
      <c r="AY38" s="743"/>
      <c r="AZ38" s="744" t="s">
        <v>
486</v>
      </c>
      <c r="BA38" s="745"/>
      <c r="BB38" s="745"/>
      <c r="BC38" s="745"/>
      <c r="BD38" s="746"/>
      <c r="BE38" s="857" t="s">
        <v>
373</v>
      </c>
      <c r="BF38" s="857"/>
      <c r="BG38" s="857"/>
      <c r="BH38" s="857"/>
      <c r="BI38" s="858"/>
      <c r="BJ38" s="240"/>
      <c r="BK38" s="240"/>
      <c r="BL38" s="240"/>
      <c r="BM38" s="240"/>
      <c r="BN38" s="240"/>
      <c r="BO38" s="253"/>
      <c r="BP38" s="253"/>
      <c r="BQ38" s="250">
        <v>
32</v>
      </c>
      <c r="BR38" s="251"/>
      <c r="BS38" s="808" t="s">
        <v>
596</v>
      </c>
      <c r="BT38" s="809"/>
      <c r="BU38" s="809"/>
      <c r="BV38" s="809"/>
      <c r="BW38" s="809"/>
      <c r="BX38" s="809"/>
      <c r="BY38" s="809"/>
      <c r="BZ38" s="809"/>
      <c r="CA38" s="809"/>
      <c r="CB38" s="809"/>
      <c r="CC38" s="809"/>
      <c r="CD38" s="809"/>
      <c r="CE38" s="809"/>
      <c r="CF38" s="809"/>
      <c r="CG38" s="810"/>
      <c r="CH38" s="805">
        <v>
46.2</v>
      </c>
      <c r="CI38" s="806"/>
      <c r="CJ38" s="806"/>
      <c r="CK38" s="806"/>
      <c r="CL38" s="807"/>
      <c r="CM38" s="805">
        <v>
997.05799999999999</v>
      </c>
      <c r="CN38" s="806"/>
      <c r="CO38" s="806"/>
      <c r="CP38" s="806"/>
      <c r="CQ38" s="807"/>
      <c r="CR38" s="805">
        <v>
159</v>
      </c>
      <c r="CS38" s="806"/>
      <c r="CT38" s="806"/>
      <c r="CU38" s="806"/>
      <c r="CV38" s="807"/>
      <c r="CW38" s="805" t="s">
        <v>
486</v>
      </c>
      <c r="CX38" s="806"/>
      <c r="CY38" s="806"/>
      <c r="CZ38" s="806"/>
      <c r="DA38" s="807"/>
      <c r="DB38" s="805" t="s">
        <v>
486</v>
      </c>
      <c r="DC38" s="806"/>
      <c r="DD38" s="806"/>
      <c r="DE38" s="806"/>
      <c r="DF38" s="807"/>
      <c r="DG38" s="805" t="s">
        <v>
486</v>
      </c>
      <c r="DH38" s="806"/>
      <c r="DI38" s="806"/>
      <c r="DJ38" s="806"/>
      <c r="DK38" s="807"/>
      <c r="DL38" s="805" t="s">
        <v>
486</v>
      </c>
      <c r="DM38" s="806"/>
      <c r="DN38" s="806"/>
      <c r="DO38" s="806"/>
      <c r="DP38" s="807"/>
      <c r="DQ38" s="805" t="s">
        <v>
486</v>
      </c>
      <c r="DR38" s="806"/>
      <c r="DS38" s="806"/>
      <c r="DT38" s="806"/>
      <c r="DU38" s="807"/>
      <c r="DV38" s="761"/>
      <c r="DW38" s="762"/>
      <c r="DX38" s="762"/>
      <c r="DY38" s="762"/>
      <c r="DZ38" s="763"/>
      <c r="EA38" s="234"/>
    </row>
    <row r="39" spans="1:131" s="235" customFormat="1" ht="26.25" customHeight="1">
      <c r="A39" s="254">
        <v>
12</v>
      </c>
      <c r="B39" s="764" t="s">
        <v>
384</v>
      </c>
      <c r="C39" s="765"/>
      <c r="D39" s="765"/>
      <c r="E39" s="765"/>
      <c r="F39" s="765"/>
      <c r="G39" s="765"/>
      <c r="H39" s="765"/>
      <c r="I39" s="765"/>
      <c r="J39" s="765"/>
      <c r="K39" s="765"/>
      <c r="L39" s="765"/>
      <c r="M39" s="765"/>
      <c r="N39" s="765"/>
      <c r="O39" s="765"/>
      <c r="P39" s="766"/>
      <c r="Q39" s="767">
        <v>
48624</v>
      </c>
      <c r="R39" s="768"/>
      <c r="S39" s="768"/>
      <c r="T39" s="768"/>
      <c r="U39" s="768"/>
      <c r="V39" s="768">
        <v>
39782</v>
      </c>
      <c r="W39" s="768"/>
      <c r="X39" s="768"/>
      <c r="Y39" s="768"/>
      <c r="Z39" s="768"/>
      <c r="AA39" s="768">
        <v>
8842</v>
      </c>
      <c r="AB39" s="768"/>
      <c r="AC39" s="768"/>
      <c r="AD39" s="768"/>
      <c r="AE39" s="769"/>
      <c r="AF39" s="855">
        <v>
62546</v>
      </c>
      <c r="AG39" s="768"/>
      <c r="AH39" s="768"/>
      <c r="AI39" s="768"/>
      <c r="AJ39" s="856"/>
      <c r="AK39" s="742">
        <v>
5</v>
      </c>
      <c r="AL39" s="743"/>
      <c r="AM39" s="743"/>
      <c r="AN39" s="743"/>
      <c r="AO39" s="743"/>
      <c r="AP39" s="743">
        <v>
187265</v>
      </c>
      <c r="AQ39" s="743"/>
      <c r="AR39" s="743"/>
      <c r="AS39" s="743"/>
      <c r="AT39" s="743"/>
      <c r="AU39" s="743" t="s">
        <v>
486</v>
      </c>
      <c r="AV39" s="743"/>
      <c r="AW39" s="743"/>
      <c r="AX39" s="743"/>
      <c r="AY39" s="743"/>
      <c r="AZ39" s="744" t="s">
        <v>
486</v>
      </c>
      <c r="BA39" s="745"/>
      <c r="BB39" s="745"/>
      <c r="BC39" s="745"/>
      <c r="BD39" s="746"/>
      <c r="BE39" s="857" t="s">
        <v>
373</v>
      </c>
      <c r="BF39" s="857"/>
      <c r="BG39" s="857"/>
      <c r="BH39" s="857"/>
      <c r="BI39" s="858"/>
      <c r="BJ39" s="240"/>
      <c r="BK39" s="240"/>
      <c r="BL39" s="240"/>
      <c r="BM39" s="240"/>
      <c r="BN39" s="240"/>
      <c r="BO39" s="253"/>
      <c r="BP39" s="253"/>
      <c r="BQ39" s="250">
        <v>
33</v>
      </c>
      <c r="BR39" s="251"/>
      <c r="BS39" s="808" t="s">
        <v>
597</v>
      </c>
      <c r="BT39" s="809"/>
      <c r="BU39" s="809"/>
      <c r="BV39" s="809"/>
      <c r="BW39" s="809"/>
      <c r="BX39" s="809"/>
      <c r="BY39" s="809"/>
      <c r="BZ39" s="809"/>
      <c r="CA39" s="809"/>
      <c r="CB39" s="809"/>
      <c r="CC39" s="809"/>
      <c r="CD39" s="809"/>
      <c r="CE39" s="809"/>
      <c r="CF39" s="809"/>
      <c r="CG39" s="810"/>
      <c r="CH39" s="805">
        <v>
62.271999999999998</v>
      </c>
      <c r="CI39" s="806"/>
      <c r="CJ39" s="806"/>
      <c r="CK39" s="806"/>
      <c r="CL39" s="807"/>
      <c r="CM39" s="805">
        <v>
77143.835999999996</v>
      </c>
      <c r="CN39" s="806"/>
      <c r="CO39" s="806"/>
      <c r="CP39" s="806"/>
      <c r="CQ39" s="807"/>
      <c r="CR39" s="805">
        <v>
64947.983999999997</v>
      </c>
      <c r="CS39" s="806"/>
      <c r="CT39" s="806"/>
      <c r="CU39" s="806"/>
      <c r="CV39" s="807"/>
      <c r="CW39" s="805" t="s">
        <v>
486</v>
      </c>
      <c r="CX39" s="806"/>
      <c r="CY39" s="806"/>
      <c r="CZ39" s="806"/>
      <c r="DA39" s="807"/>
      <c r="DB39" s="805">
        <v>
5000</v>
      </c>
      <c r="DC39" s="806"/>
      <c r="DD39" s="806"/>
      <c r="DE39" s="806"/>
      <c r="DF39" s="807"/>
      <c r="DG39" s="805" t="s">
        <v>
486</v>
      </c>
      <c r="DH39" s="806"/>
      <c r="DI39" s="806"/>
      <c r="DJ39" s="806"/>
      <c r="DK39" s="807"/>
      <c r="DL39" s="805" t="s">
        <v>
486</v>
      </c>
      <c r="DM39" s="806"/>
      <c r="DN39" s="806"/>
      <c r="DO39" s="806"/>
      <c r="DP39" s="807"/>
      <c r="DQ39" s="805" t="s">
        <v>
486</v>
      </c>
      <c r="DR39" s="806"/>
      <c r="DS39" s="806"/>
      <c r="DT39" s="806"/>
      <c r="DU39" s="807"/>
      <c r="DV39" s="761"/>
      <c r="DW39" s="762"/>
      <c r="DX39" s="762"/>
      <c r="DY39" s="762"/>
      <c r="DZ39" s="763"/>
      <c r="EA39" s="234"/>
    </row>
    <row r="40" spans="1:131" s="235" customFormat="1" ht="26.25" customHeight="1">
      <c r="A40" s="249">
        <v>
13</v>
      </c>
      <c r="B40" s="764" t="s">
        <v>
385</v>
      </c>
      <c r="C40" s="765"/>
      <c r="D40" s="765"/>
      <c r="E40" s="765"/>
      <c r="F40" s="765"/>
      <c r="G40" s="765"/>
      <c r="H40" s="765"/>
      <c r="I40" s="765"/>
      <c r="J40" s="765"/>
      <c r="K40" s="765"/>
      <c r="L40" s="765"/>
      <c r="M40" s="765"/>
      <c r="N40" s="765"/>
      <c r="O40" s="765"/>
      <c r="P40" s="766"/>
      <c r="Q40" s="767">
        <v>
4655</v>
      </c>
      <c r="R40" s="768"/>
      <c r="S40" s="768"/>
      <c r="T40" s="768"/>
      <c r="U40" s="768"/>
      <c r="V40" s="768">
        <v>
4655</v>
      </c>
      <c r="W40" s="768"/>
      <c r="X40" s="768"/>
      <c r="Y40" s="768"/>
      <c r="Z40" s="768"/>
      <c r="AA40" s="768" t="s">
        <v>
486</v>
      </c>
      <c r="AB40" s="768"/>
      <c r="AC40" s="768"/>
      <c r="AD40" s="768"/>
      <c r="AE40" s="769"/>
      <c r="AF40" s="855" t="s">
        <v>
111</v>
      </c>
      <c r="AG40" s="768"/>
      <c r="AH40" s="768"/>
      <c r="AI40" s="768"/>
      <c r="AJ40" s="856"/>
      <c r="AK40" s="742">
        <v>
3803</v>
      </c>
      <c r="AL40" s="743"/>
      <c r="AM40" s="743"/>
      <c r="AN40" s="743"/>
      <c r="AO40" s="743"/>
      <c r="AP40" s="743">
        <v>
2471</v>
      </c>
      <c r="AQ40" s="743"/>
      <c r="AR40" s="743"/>
      <c r="AS40" s="743"/>
      <c r="AT40" s="743"/>
      <c r="AU40" s="743">
        <v>
1762</v>
      </c>
      <c r="AV40" s="743"/>
      <c r="AW40" s="743"/>
      <c r="AX40" s="743"/>
      <c r="AY40" s="743"/>
      <c r="AZ40" s="744" t="s">
        <v>
486</v>
      </c>
      <c r="BA40" s="745"/>
      <c r="BB40" s="745"/>
      <c r="BC40" s="745"/>
      <c r="BD40" s="746"/>
      <c r="BE40" s="857" t="s">
        <v>
386</v>
      </c>
      <c r="BF40" s="857"/>
      <c r="BG40" s="857"/>
      <c r="BH40" s="857"/>
      <c r="BI40" s="858"/>
      <c r="BJ40" s="240"/>
      <c r="BK40" s="240"/>
      <c r="BL40" s="240"/>
      <c r="BM40" s="240"/>
      <c r="BN40" s="240"/>
      <c r="BO40" s="253"/>
      <c r="BP40" s="253"/>
      <c r="BQ40" s="250">
        <v>
34</v>
      </c>
      <c r="BR40" s="251"/>
      <c r="BS40" s="808" t="s">
        <v>
598</v>
      </c>
      <c r="BT40" s="809"/>
      <c r="BU40" s="809"/>
      <c r="BV40" s="809"/>
      <c r="BW40" s="809"/>
      <c r="BX40" s="809"/>
      <c r="BY40" s="809"/>
      <c r="BZ40" s="809"/>
      <c r="CA40" s="809"/>
      <c r="CB40" s="809"/>
      <c r="CC40" s="809"/>
      <c r="CD40" s="809"/>
      <c r="CE40" s="809"/>
      <c r="CF40" s="809"/>
      <c r="CG40" s="810"/>
      <c r="CH40" s="805">
        <v>
3787.538</v>
      </c>
      <c r="CI40" s="806"/>
      <c r="CJ40" s="806"/>
      <c r="CK40" s="806"/>
      <c r="CL40" s="807"/>
      <c r="CM40" s="805">
        <v>
57046.330999999998</v>
      </c>
      <c r="CN40" s="806"/>
      <c r="CO40" s="806"/>
      <c r="CP40" s="806"/>
      <c r="CQ40" s="807"/>
      <c r="CR40" s="805">
        <v>
17303.87</v>
      </c>
      <c r="CS40" s="806"/>
      <c r="CT40" s="806"/>
      <c r="CU40" s="806"/>
      <c r="CV40" s="807"/>
      <c r="CW40" s="805" t="s">
        <v>
486</v>
      </c>
      <c r="CX40" s="806"/>
      <c r="CY40" s="806"/>
      <c r="CZ40" s="806"/>
      <c r="DA40" s="807"/>
      <c r="DB40" s="805">
        <v>
25122.606</v>
      </c>
      <c r="DC40" s="806"/>
      <c r="DD40" s="806"/>
      <c r="DE40" s="806"/>
      <c r="DF40" s="807"/>
      <c r="DG40" s="805" t="s">
        <v>
486</v>
      </c>
      <c r="DH40" s="806"/>
      <c r="DI40" s="806"/>
      <c r="DJ40" s="806"/>
      <c r="DK40" s="807"/>
      <c r="DL40" s="805" t="s">
        <v>
486</v>
      </c>
      <c r="DM40" s="806"/>
      <c r="DN40" s="806"/>
      <c r="DO40" s="806"/>
      <c r="DP40" s="807"/>
      <c r="DQ40" s="805" t="s">
        <v>
486</v>
      </c>
      <c r="DR40" s="806"/>
      <c r="DS40" s="806"/>
      <c r="DT40" s="806"/>
      <c r="DU40" s="807"/>
      <c r="DV40" s="761"/>
      <c r="DW40" s="762"/>
      <c r="DX40" s="762"/>
      <c r="DY40" s="762"/>
      <c r="DZ40" s="763"/>
      <c r="EA40" s="234"/>
    </row>
    <row r="41" spans="1:131" s="235" customFormat="1" ht="26.25" customHeight="1">
      <c r="A41" s="249">
        <v>
14</v>
      </c>
      <c r="B41" s="764"/>
      <c r="C41" s="765"/>
      <c r="D41" s="765"/>
      <c r="E41" s="765"/>
      <c r="F41" s="765"/>
      <c r="G41" s="765"/>
      <c r="H41" s="765"/>
      <c r="I41" s="765"/>
      <c r="J41" s="765"/>
      <c r="K41" s="765"/>
      <c r="L41" s="765"/>
      <c r="M41" s="765"/>
      <c r="N41" s="765"/>
      <c r="O41" s="765"/>
      <c r="P41" s="766"/>
      <c r="Q41" s="767"/>
      <c r="R41" s="768"/>
      <c r="S41" s="768"/>
      <c r="T41" s="768"/>
      <c r="U41" s="768"/>
      <c r="V41" s="768"/>
      <c r="W41" s="768"/>
      <c r="X41" s="768"/>
      <c r="Y41" s="768"/>
      <c r="Z41" s="768"/>
      <c r="AA41" s="768"/>
      <c r="AB41" s="768"/>
      <c r="AC41" s="768"/>
      <c r="AD41" s="768"/>
      <c r="AE41" s="769"/>
      <c r="AF41" s="855"/>
      <c r="AG41" s="768"/>
      <c r="AH41" s="768"/>
      <c r="AI41" s="768"/>
      <c r="AJ41" s="856"/>
      <c r="AK41" s="742"/>
      <c r="AL41" s="743"/>
      <c r="AM41" s="743"/>
      <c r="AN41" s="743"/>
      <c r="AO41" s="743"/>
      <c r="AP41" s="743"/>
      <c r="AQ41" s="743"/>
      <c r="AR41" s="743"/>
      <c r="AS41" s="743"/>
      <c r="AT41" s="743"/>
      <c r="AU41" s="743"/>
      <c r="AV41" s="743"/>
      <c r="AW41" s="743"/>
      <c r="AX41" s="743"/>
      <c r="AY41" s="743"/>
      <c r="AZ41" s="862"/>
      <c r="BA41" s="862"/>
      <c r="BB41" s="862"/>
      <c r="BC41" s="862"/>
      <c r="BD41" s="862"/>
      <c r="BE41" s="857"/>
      <c r="BF41" s="857"/>
      <c r="BG41" s="857"/>
      <c r="BH41" s="857"/>
      <c r="BI41" s="858"/>
      <c r="BJ41" s="240"/>
      <c r="BK41" s="240"/>
      <c r="BL41" s="240"/>
      <c r="BM41" s="240"/>
      <c r="BN41" s="240"/>
      <c r="BO41" s="253"/>
      <c r="BP41" s="253"/>
      <c r="BQ41" s="250">
        <v>
35</v>
      </c>
      <c r="BR41" s="251"/>
      <c r="BS41" s="808" t="s">
        <v>
599</v>
      </c>
      <c r="BT41" s="809"/>
      <c r="BU41" s="809"/>
      <c r="BV41" s="809"/>
      <c r="BW41" s="809"/>
      <c r="BX41" s="809"/>
      <c r="BY41" s="809"/>
      <c r="BZ41" s="809"/>
      <c r="CA41" s="809"/>
      <c r="CB41" s="809"/>
      <c r="CC41" s="809"/>
      <c r="CD41" s="809"/>
      <c r="CE41" s="809"/>
      <c r="CF41" s="809"/>
      <c r="CG41" s="810"/>
      <c r="CH41" s="805">
        <v>
887.60199999999998</v>
      </c>
      <c r="CI41" s="806"/>
      <c r="CJ41" s="806"/>
      <c r="CK41" s="806"/>
      <c r="CL41" s="807"/>
      <c r="CM41" s="805">
        <v>
8656.7990000000009</v>
      </c>
      <c r="CN41" s="806"/>
      <c r="CO41" s="806"/>
      <c r="CP41" s="806"/>
      <c r="CQ41" s="807"/>
      <c r="CR41" s="805">
        <v>
300</v>
      </c>
      <c r="CS41" s="806"/>
      <c r="CT41" s="806"/>
      <c r="CU41" s="806"/>
      <c r="CV41" s="807"/>
      <c r="CW41" s="805">
        <v>
38.255000000000003</v>
      </c>
      <c r="CX41" s="806"/>
      <c r="CY41" s="806"/>
      <c r="CZ41" s="806"/>
      <c r="DA41" s="807"/>
      <c r="DB41" s="805" t="s">
        <v>
486</v>
      </c>
      <c r="DC41" s="806"/>
      <c r="DD41" s="806"/>
      <c r="DE41" s="806"/>
      <c r="DF41" s="807"/>
      <c r="DG41" s="805" t="s">
        <v>
486</v>
      </c>
      <c r="DH41" s="806"/>
      <c r="DI41" s="806"/>
      <c r="DJ41" s="806"/>
      <c r="DK41" s="807"/>
      <c r="DL41" s="805" t="s">
        <v>
486</v>
      </c>
      <c r="DM41" s="806"/>
      <c r="DN41" s="806"/>
      <c r="DO41" s="806"/>
      <c r="DP41" s="807"/>
      <c r="DQ41" s="805" t="s">
        <v>
486</v>
      </c>
      <c r="DR41" s="806"/>
      <c r="DS41" s="806"/>
      <c r="DT41" s="806"/>
      <c r="DU41" s="807"/>
      <c r="DV41" s="761"/>
      <c r="DW41" s="762"/>
      <c r="DX41" s="762"/>
      <c r="DY41" s="762"/>
      <c r="DZ41" s="763"/>
      <c r="EA41" s="234"/>
    </row>
    <row r="42" spans="1:131" s="235" customFormat="1" ht="26.25" customHeight="1">
      <c r="A42" s="249">
        <v>
15</v>
      </c>
      <c r="B42" s="764"/>
      <c r="C42" s="765"/>
      <c r="D42" s="765"/>
      <c r="E42" s="765"/>
      <c r="F42" s="765"/>
      <c r="G42" s="765"/>
      <c r="H42" s="765"/>
      <c r="I42" s="765"/>
      <c r="J42" s="765"/>
      <c r="K42" s="765"/>
      <c r="L42" s="765"/>
      <c r="M42" s="765"/>
      <c r="N42" s="765"/>
      <c r="O42" s="765"/>
      <c r="P42" s="766"/>
      <c r="Q42" s="767"/>
      <c r="R42" s="768"/>
      <c r="S42" s="768"/>
      <c r="T42" s="768"/>
      <c r="U42" s="768"/>
      <c r="V42" s="768"/>
      <c r="W42" s="768"/>
      <c r="X42" s="768"/>
      <c r="Y42" s="768"/>
      <c r="Z42" s="768"/>
      <c r="AA42" s="768"/>
      <c r="AB42" s="768"/>
      <c r="AC42" s="768"/>
      <c r="AD42" s="768"/>
      <c r="AE42" s="769"/>
      <c r="AF42" s="855"/>
      <c r="AG42" s="768"/>
      <c r="AH42" s="768"/>
      <c r="AI42" s="768"/>
      <c r="AJ42" s="856"/>
      <c r="AK42" s="742"/>
      <c r="AL42" s="743"/>
      <c r="AM42" s="743"/>
      <c r="AN42" s="743"/>
      <c r="AO42" s="743"/>
      <c r="AP42" s="743"/>
      <c r="AQ42" s="743"/>
      <c r="AR42" s="743"/>
      <c r="AS42" s="743"/>
      <c r="AT42" s="743"/>
      <c r="AU42" s="743"/>
      <c r="AV42" s="743"/>
      <c r="AW42" s="743"/>
      <c r="AX42" s="743"/>
      <c r="AY42" s="743"/>
      <c r="AZ42" s="862"/>
      <c r="BA42" s="862"/>
      <c r="BB42" s="862"/>
      <c r="BC42" s="862"/>
      <c r="BD42" s="862"/>
      <c r="BE42" s="857"/>
      <c r="BF42" s="857"/>
      <c r="BG42" s="857"/>
      <c r="BH42" s="857"/>
      <c r="BI42" s="858"/>
      <c r="BJ42" s="240"/>
      <c r="BK42" s="240"/>
      <c r="BL42" s="240"/>
      <c r="BM42" s="240"/>
      <c r="BN42" s="240"/>
      <c r="BO42" s="253"/>
      <c r="BP42" s="253"/>
      <c r="BQ42" s="250">
        <v>
36</v>
      </c>
      <c r="BR42" s="251"/>
      <c r="BS42" s="808" t="s">
        <v>
600</v>
      </c>
      <c r="BT42" s="809"/>
      <c r="BU42" s="809"/>
      <c r="BV42" s="809"/>
      <c r="BW42" s="809"/>
      <c r="BX42" s="809"/>
      <c r="BY42" s="809"/>
      <c r="BZ42" s="809"/>
      <c r="CA42" s="809"/>
      <c r="CB42" s="809"/>
      <c r="CC42" s="809"/>
      <c r="CD42" s="809"/>
      <c r="CE42" s="809"/>
      <c r="CF42" s="809"/>
      <c r="CG42" s="810"/>
      <c r="CH42" s="805">
        <v>
14.590999999999999</v>
      </c>
      <c r="CI42" s="806"/>
      <c r="CJ42" s="806"/>
      <c r="CK42" s="806"/>
      <c r="CL42" s="807"/>
      <c r="CM42" s="805">
        <v>
3148.453</v>
      </c>
      <c r="CN42" s="806"/>
      <c r="CO42" s="806"/>
      <c r="CP42" s="806"/>
      <c r="CQ42" s="807"/>
      <c r="CR42" s="805">
        <v>
2000</v>
      </c>
      <c r="CS42" s="806"/>
      <c r="CT42" s="806"/>
      <c r="CU42" s="806"/>
      <c r="CV42" s="807"/>
      <c r="CW42" s="805" t="s">
        <v>
486</v>
      </c>
      <c r="CX42" s="806"/>
      <c r="CY42" s="806"/>
      <c r="CZ42" s="806"/>
      <c r="DA42" s="807"/>
      <c r="DB42" s="805">
        <v>
200000</v>
      </c>
      <c r="DC42" s="806"/>
      <c r="DD42" s="806"/>
      <c r="DE42" s="806"/>
      <c r="DF42" s="807"/>
      <c r="DG42" s="805" t="s">
        <v>
486</v>
      </c>
      <c r="DH42" s="806"/>
      <c r="DI42" s="806"/>
      <c r="DJ42" s="806"/>
      <c r="DK42" s="807"/>
      <c r="DL42" s="805" t="s">
        <v>
486</v>
      </c>
      <c r="DM42" s="806"/>
      <c r="DN42" s="806"/>
      <c r="DO42" s="806"/>
      <c r="DP42" s="807"/>
      <c r="DQ42" s="805" t="s">
        <v>
486</v>
      </c>
      <c r="DR42" s="806"/>
      <c r="DS42" s="806"/>
      <c r="DT42" s="806"/>
      <c r="DU42" s="807"/>
      <c r="DV42" s="761"/>
      <c r="DW42" s="762"/>
      <c r="DX42" s="762"/>
      <c r="DY42" s="762"/>
      <c r="DZ42" s="763"/>
      <c r="EA42" s="234"/>
    </row>
    <row r="43" spans="1:131" s="235" customFormat="1" ht="26.25" customHeight="1">
      <c r="A43" s="249">
        <v>
16</v>
      </c>
      <c r="B43" s="764"/>
      <c r="C43" s="765"/>
      <c r="D43" s="765"/>
      <c r="E43" s="765"/>
      <c r="F43" s="765"/>
      <c r="G43" s="765"/>
      <c r="H43" s="765"/>
      <c r="I43" s="765"/>
      <c r="J43" s="765"/>
      <c r="K43" s="765"/>
      <c r="L43" s="765"/>
      <c r="M43" s="765"/>
      <c r="N43" s="765"/>
      <c r="O43" s="765"/>
      <c r="P43" s="766"/>
      <c r="Q43" s="767"/>
      <c r="R43" s="768"/>
      <c r="S43" s="768"/>
      <c r="T43" s="768"/>
      <c r="U43" s="768"/>
      <c r="V43" s="768"/>
      <c r="W43" s="768"/>
      <c r="X43" s="768"/>
      <c r="Y43" s="768"/>
      <c r="Z43" s="768"/>
      <c r="AA43" s="768"/>
      <c r="AB43" s="768"/>
      <c r="AC43" s="768"/>
      <c r="AD43" s="768"/>
      <c r="AE43" s="769"/>
      <c r="AF43" s="855"/>
      <c r="AG43" s="768"/>
      <c r="AH43" s="768"/>
      <c r="AI43" s="768"/>
      <c r="AJ43" s="856"/>
      <c r="AK43" s="742"/>
      <c r="AL43" s="743"/>
      <c r="AM43" s="743"/>
      <c r="AN43" s="743"/>
      <c r="AO43" s="743"/>
      <c r="AP43" s="743"/>
      <c r="AQ43" s="743"/>
      <c r="AR43" s="743"/>
      <c r="AS43" s="743"/>
      <c r="AT43" s="743"/>
      <c r="AU43" s="743"/>
      <c r="AV43" s="743"/>
      <c r="AW43" s="743"/>
      <c r="AX43" s="743"/>
      <c r="AY43" s="743"/>
      <c r="AZ43" s="862"/>
      <c r="BA43" s="862"/>
      <c r="BB43" s="862"/>
      <c r="BC43" s="862"/>
      <c r="BD43" s="862"/>
      <c r="BE43" s="857"/>
      <c r="BF43" s="857"/>
      <c r="BG43" s="857"/>
      <c r="BH43" s="857"/>
      <c r="BI43" s="858"/>
      <c r="BJ43" s="240"/>
      <c r="BK43" s="240"/>
      <c r="BL43" s="240"/>
      <c r="BM43" s="240"/>
      <c r="BN43" s="240"/>
      <c r="BO43" s="253"/>
      <c r="BP43" s="253"/>
      <c r="BQ43" s="250">
        <v>
37</v>
      </c>
      <c r="BR43" s="251"/>
      <c r="BS43" s="808" t="s">
        <v>
601</v>
      </c>
      <c r="BT43" s="809"/>
      <c r="BU43" s="809"/>
      <c r="BV43" s="809"/>
      <c r="BW43" s="809"/>
      <c r="BX43" s="809"/>
      <c r="BY43" s="809"/>
      <c r="BZ43" s="809"/>
      <c r="CA43" s="809"/>
      <c r="CB43" s="809"/>
      <c r="CC43" s="809"/>
      <c r="CD43" s="809"/>
      <c r="CE43" s="809"/>
      <c r="CF43" s="809"/>
      <c r="CG43" s="810"/>
      <c r="CH43" s="805">
        <v>
482.87700000000001</v>
      </c>
      <c r="CI43" s="806"/>
      <c r="CJ43" s="806"/>
      <c r="CK43" s="806"/>
      <c r="CL43" s="807"/>
      <c r="CM43" s="805">
        <v>
3537.6619999999998</v>
      </c>
      <c r="CN43" s="806"/>
      <c r="CO43" s="806"/>
      <c r="CP43" s="806"/>
      <c r="CQ43" s="807"/>
      <c r="CR43" s="805">
        <v>
264.60000000000002</v>
      </c>
      <c r="CS43" s="806"/>
      <c r="CT43" s="806"/>
      <c r="CU43" s="806"/>
      <c r="CV43" s="807"/>
      <c r="CW43" s="805" t="s">
        <v>
486</v>
      </c>
      <c r="CX43" s="806"/>
      <c r="CY43" s="806"/>
      <c r="CZ43" s="806"/>
      <c r="DA43" s="807"/>
      <c r="DB43" s="805" t="s">
        <v>
486</v>
      </c>
      <c r="DC43" s="806"/>
      <c r="DD43" s="806"/>
      <c r="DE43" s="806"/>
      <c r="DF43" s="807"/>
      <c r="DG43" s="805" t="s">
        <v>
486</v>
      </c>
      <c r="DH43" s="806"/>
      <c r="DI43" s="806"/>
      <c r="DJ43" s="806"/>
      <c r="DK43" s="807"/>
      <c r="DL43" s="805" t="s">
        <v>
486</v>
      </c>
      <c r="DM43" s="806"/>
      <c r="DN43" s="806"/>
      <c r="DO43" s="806"/>
      <c r="DP43" s="807"/>
      <c r="DQ43" s="805" t="s">
        <v>
486</v>
      </c>
      <c r="DR43" s="806"/>
      <c r="DS43" s="806"/>
      <c r="DT43" s="806"/>
      <c r="DU43" s="807"/>
      <c r="DV43" s="761"/>
      <c r="DW43" s="762"/>
      <c r="DX43" s="762"/>
      <c r="DY43" s="762"/>
      <c r="DZ43" s="763"/>
      <c r="EA43" s="234"/>
    </row>
    <row r="44" spans="1:131" s="235" customFormat="1" ht="26.25" customHeight="1">
      <c r="A44" s="249">
        <v>
17</v>
      </c>
      <c r="B44" s="764"/>
      <c r="C44" s="765"/>
      <c r="D44" s="765"/>
      <c r="E44" s="765"/>
      <c r="F44" s="765"/>
      <c r="G44" s="765"/>
      <c r="H44" s="765"/>
      <c r="I44" s="765"/>
      <c r="J44" s="765"/>
      <c r="K44" s="765"/>
      <c r="L44" s="765"/>
      <c r="M44" s="765"/>
      <c r="N44" s="765"/>
      <c r="O44" s="765"/>
      <c r="P44" s="766"/>
      <c r="Q44" s="767"/>
      <c r="R44" s="768"/>
      <c r="S44" s="768"/>
      <c r="T44" s="768"/>
      <c r="U44" s="768"/>
      <c r="V44" s="768"/>
      <c r="W44" s="768"/>
      <c r="X44" s="768"/>
      <c r="Y44" s="768"/>
      <c r="Z44" s="768"/>
      <c r="AA44" s="768"/>
      <c r="AB44" s="768"/>
      <c r="AC44" s="768"/>
      <c r="AD44" s="768"/>
      <c r="AE44" s="769"/>
      <c r="AF44" s="855"/>
      <c r="AG44" s="768"/>
      <c r="AH44" s="768"/>
      <c r="AI44" s="768"/>
      <c r="AJ44" s="856"/>
      <c r="AK44" s="742"/>
      <c r="AL44" s="743"/>
      <c r="AM44" s="743"/>
      <c r="AN44" s="743"/>
      <c r="AO44" s="743"/>
      <c r="AP44" s="743"/>
      <c r="AQ44" s="743"/>
      <c r="AR44" s="743"/>
      <c r="AS44" s="743"/>
      <c r="AT44" s="743"/>
      <c r="AU44" s="743"/>
      <c r="AV44" s="743"/>
      <c r="AW44" s="743"/>
      <c r="AX44" s="743"/>
      <c r="AY44" s="743"/>
      <c r="AZ44" s="862"/>
      <c r="BA44" s="862"/>
      <c r="BB44" s="862"/>
      <c r="BC44" s="862"/>
      <c r="BD44" s="862"/>
      <c r="BE44" s="857"/>
      <c r="BF44" s="857"/>
      <c r="BG44" s="857"/>
      <c r="BH44" s="857"/>
      <c r="BI44" s="858"/>
      <c r="BJ44" s="240"/>
      <c r="BK44" s="240"/>
      <c r="BL44" s="240"/>
      <c r="BM44" s="240"/>
      <c r="BN44" s="240"/>
      <c r="BO44" s="253"/>
      <c r="BP44" s="253"/>
      <c r="BQ44" s="250">
        <v>
38</v>
      </c>
      <c r="BR44" s="251"/>
      <c r="BS44" s="808" t="s">
        <v>
602</v>
      </c>
      <c r="BT44" s="809"/>
      <c r="BU44" s="809"/>
      <c r="BV44" s="809"/>
      <c r="BW44" s="809"/>
      <c r="BX44" s="809"/>
      <c r="BY44" s="809"/>
      <c r="BZ44" s="809"/>
      <c r="CA44" s="809"/>
      <c r="CB44" s="809"/>
      <c r="CC44" s="809"/>
      <c r="CD44" s="809"/>
      <c r="CE44" s="809"/>
      <c r="CF44" s="809"/>
      <c r="CG44" s="810"/>
      <c r="CH44" s="805">
        <v>
557.18200000000002</v>
      </c>
      <c r="CI44" s="806"/>
      <c r="CJ44" s="806"/>
      <c r="CK44" s="806"/>
      <c r="CL44" s="807"/>
      <c r="CM44" s="805">
        <v>
4509.7950000000001</v>
      </c>
      <c r="CN44" s="806"/>
      <c r="CO44" s="806"/>
      <c r="CP44" s="806"/>
      <c r="CQ44" s="807"/>
      <c r="CR44" s="805">
        <v>
170.708</v>
      </c>
      <c r="CS44" s="806"/>
      <c r="CT44" s="806"/>
      <c r="CU44" s="806"/>
      <c r="CV44" s="807"/>
      <c r="CW44" s="805" t="s">
        <v>
486</v>
      </c>
      <c r="CX44" s="806"/>
      <c r="CY44" s="806"/>
      <c r="CZ44" s="806"/>
      <c r="DA44" s="807"/>
      <c r="DB44" s="805" t="s">
        <v>
486</v>
      </c>
      <c r="DC44" s="806"/>
      <c r="DD44" s="806"/>
      <c r="DE44" s="806"/>
      <c r="DF44" s="807"/>
      <c r="DG44" s="805" t="s">
        <v>
486</v>
      </c>
      <c r="DH44" s="806"/>
      <c r="DI44" s="806"/>
      <c r="DJ44" s="806"/>
      <c r="DK44" s="807"/>
      <c r="DL44" s="805" t="s">
        <v>
486</v>
      </c>
      <c r="DM44" s="806"/>
      <c r="DN44" s="806"/>
      <c r="DO44" s="806"/>
      <c r="DP44" s="807"/>
      <c r="DQ44" s="805" t="s">
        <v>
486</v>
      </c>
      <c r="DR44" s="806"/>
      <c r="DS44" s="806"/>
      <c r="DT44" s="806"/>
      <c r="DU44" s="807"/>
      <c r="DV44" s="761"/>
      <c r="DW44" s="762"/>
      <c r="DX44" s="762"/>
      <c r="DY44" s="762"/>
      <c r="DZ44" s="763"/>
      <c r="EA44" s="234"/>
    </row>
    <row r="45" spans="1:131" s="235" customFormat="1" ht="26.25" customHeight="1">
      <c r="A45" s="249">
        <v>
18</v>
      </c>
      <c r="B45" s="764"/>
      <c r="C45" s="765"/>
      <c r="D45" s="765"/>
      <c r="E45" s="765"/>
      <c r="F45" s="765"/>
      <c r="G45" s="765"/>
      <c r="H45" s="765"/>
      <c r="I45" s="765"/>
      <c r="J45" s="765"/>
      <c r="K45" s="765"/>
      <c r="L45" s="765"/>
      <c r="M45" s="765"/>
      <c r="N45" s="765"/>
      <c r="O45" s="765"/>
      <c r="P45" s="766"/>
      <c r="Q45" s="767"/>
      <c r="R45" s="768"/>
      <c r="S45" s="768"/>
      <c r="T45" s="768"/>
      <c r="U45" s="768"/>
      <c r="V45" s="768"/>
      <c r="W45" s="768"/>
      <c r="X45" s="768"/>
      <c r="Y45" s="768"/>
      <c r="Z45" s="768"/>
      <c r="AA45" s="768"/>
      <c r="AB45" s="768"/>
      <c r="AC45" s="768"/>
      <c r="AD45" s="768"/>
      <c r="AE45" s="769"/>
      <c r="AF45" s="855"/>
      <c r="AG45" s="768"/>
      <c r="AH45" s="768"/>
      <c r="AI45" s="768"/>
      <c r="AJ45" s="856"/>
      <c r="AK45" s="742"/>
      <c r="AL45" s="743"/>
      <c r="AM45" s="743"/>
      <c r="AN45" s="743"/>
      <c r="AO45" s="743"/>
      <c r="AP45" s="743"/>
      <c r="AQ45" s="743"/>
      <c r="AR45" s="743"/>
      <c r="AS45" s="743"/>
      <c r="AT45" s="743"/>
      <c r="AU45" s="743"/>
      <c r="AV45" s="743"/>
      <c r="AW45" s="743"/>
      <c r="AX45" s="743"/>
      <c r="AY45" s="743"/>
      <c r="AZ45" s="862"/>
      <c r="BA45" s="862"/>
      <c r="BB45" s="862"/>
      <c r="BC45" s="862"/>
      <c r="BD45" s="862"/>
      <c r="BE45" s="857"/>
      <c r="BF45" s="857"/>
      <c r="BG45" s="857"/>
      <c r="BH45" s="857"/>
      <c r="BI45" s="858"/>
      <c r="BJ45" s="240"/>
      <c r="BK45" s="240"/>
      <c r="BL45" s="240"/>
      <c r="BM45" s="240"/>
      <c r="BN45" s="240"/>
      <c r="BO45" s="253"/>
      <c r="BP45" s="253"/>
      <c r="BQ45" s="250">
        <v>
39</v>
      </c>
      <c r="BR45" s="251"/>
      <c r="BS45" s="808" t="s">
        <v>
603</v>
      </c>
      <c r="BT45" s="809"/>
      <c r="BU45" s="809"/>
      <c r="BV45" s="809"/>
      <c r="BW45" s="809"/>
      <c r="BX45" s="809"/>
      <c r="BY45" s="809"/>
      <c r="BZ45" s="809"/>
      <c r="CA45" s="809"/>
      <c r="CB45" s="809"/>
      <c r="CC45" s="809"/>
      <c r="CD45" s="809"/>
      <c r="CE45" s="809"/>
      <c r="CF45" s="809"/>
      <c r="CG45" s="810"/>
      <c r="CH45" s="805">
        <v>
1474.672</v>
      </c>
      <c r="CI45" s="806"/>
      <c r="CJ45" s="806"/>
      <c r="CK45" s="806"/>
      <c r="CL45" s="807"/>
      <c r="CM45" s="805">
        <v>
20775.012999999999</v>
      </c>
      <c r="CN45" s="806"/>
      <c r="CO45" s="806"/>
      <c r="CP45" s="806"/>
      <c r="CQ45" s="807"/>
      <c r="CR45" s="805">
        <v>
199.999</v>
      </c>
      <c r="CS45" s="806"/>
      <c r="CT45" s="806"/>
      <c r="CU45" s="806"/>
      <c r="CV45" s="807"/>
      <c r="CW45" s="805" t="s">
        <v>
486</v>
      </c>
      <c r="CX45" s="806"/>
      <c r="CY45" s="806"/>
      <c r="CZ45" s="806"/>
      <c r="DA45" s="807"/>
      <c r="DB45" s="805" t="s">
        <v>
486</v>
      </c>
      <c r="DC45" s="806"/>
      <c r="DD45" s="806"/>
      <c r="DE45" s="806"/>
      <c r="DF45" s="807"/>
      <c r="DG45" s="805" t="s">
        <v>
486</v>
      </c>
      <c r="DH45" s="806"/>
      <c r="DI45" s="806"/>
      <c r="DJ45" s="806"/>
      <c r="DK45" s="807"/>
      <c r="DL45" s="805" t="s">
        <v>
486</v>
      </c>
      <c r="DM45" s="806"/>
      <c r="DN45" s="806"/>
      <c r="DO45" s="806"/>
      <c r="DP45" s="807"/>
      <c r="DQ45" s="805" t="s">
        <v>
486</v>
      </c>
      <c r="DR45" s="806"/>
      <c r="DS45" s="806"/>
      <c r="DT45" s="806"/>
      <c r="DU45" s="807"/>
      <c r="DV45" s="761"/>
      <c r="DW45" s="762"/>
      <c r="DX45" s="762"/>
      <c r="DY45" s="762"/>
      <c r="DZ45" s="763"/>
      <c r="EA45" s="234"/>
    </row>
    <row r="46" spans="1:131" s="235" customFormat="1" ht="26.25" customHeight="1">
      <c r="A46" s="249">
        <v>
19</v>
      </c>
      <c r="B46" s="764"/>
      <c r="C46" s="765"/>
      <c r="D46" s="765"/>
      <c r="E46" s="765"/>
      <c r="F46" s="765"/>
      <c r="G46" s="765"/>
      <c r="H46" s="765"/>
      <c r="I46" s="765"/>
      <c r="J46" s="765"/>
      <c r="K46" s="765"/>
      <c r="L46" s="765"/>
      <c r="M46" s="765"/>
      <c r="N46" s="765"/>
      <c r="O46" s="765"/>
      <c r="P46" s="766"/>
      <c r="Q46" s="767"/>
      <c r="R46" s="768"/>
      <c r="S46" s="768"/>
      <c r="T46" s="768"/>
      <c r="U46" s="768"/>
      <c r="V46" s="768"/>
      <c r="W46" s="768"/>
      <c r="X46" s="768"/>
      <c r="Y46" s="768"/>
      <c r="Z46" s="768"/>
      <c r="AA46" s="768"/>
      <c r="AB46" s="768"/>
      <c r="AC46" s="768"/>
      <c r="AD46" s="768"/>
      <c r="AE46" s="769"/>
      <c r="AF46" s="855"/>
      <c r="AG46" s="768"/>
      <c r="AH46" s="768"/>
      <c r="AI46" s="768"/>
      <c r="AJ46" s="856"/>
      <c r="AK46" s="742"/>
      <c r="AL46" s="743"/>
      <c r="AM46" s="743"/>
      <c r="AN46" s="743"/>
      <c r="AO46" s="743"/>
      <c r="AP46" s="743"/>
      <c r="AQ46" s="743"/>
      <c r="AR46" s="743"/>
      <c r="AS46" s="743"/>
      <c r="AT46" s="743"/>
      <c r="AU46" s="743"/>
      <c r="AV46" s="743"/>
      <c r="AW46" s="743"/>
      <c r="AX46" s="743"/>
      <c r="AY46" s="743"/>
      <c r="AZ46" s="862"/>
      <c r="BA46" s="862"/>
      <c r="BB46" s="862"/>
      <c r="BC46" s="862"/>
      <c r="BD46" s="862"/>
      <c r="BE46" s="857"/>
      <c r="BF46" s="857"/>
      <c r="BG46" s="857"/>
      <c r="BH46" s="857"/>
      <c r="BI46" s="858"/>
      <c r="BJ46" s="240"/>
      <c r="BK46" s="240"/>
      <c r="BL46" s="240"/>
      <c r="BM46" s="240"/>
      <c r="BN46" s="240"/>
      <c r="BO46" s="253"/>
      <c r="BP46" s="253"/>
      <c r="BQ46" s="250">
        <v>
40</v>
      </c>
      <c r="BR46" s="251"/>
      <c r="BS46" s="808" t="s">
        <v>
604</v>
      </c>
      <c r="BT46" s="809"/>
      <c r="BU46" s="809"/>
      <c r="BV46" s="809"/>
      <c r="BW46" s="809"/>
      <c r="BX46" s="809"/>
      <c r="BY46" s="809"/>
      <c r="BZ46" s="809"/>
      <c r="CA46" s="809"/>
      <c r="CB46" s="809"/>
      <c r="CC46" s="809"/>
      <c r="CD46" s="809"/>
      <c r="CE46" s="809"/>
      <c r="CF46" s="809"/>
      <c r="CG46" s="810"/>
      <c r="CH46" s="805">
        <v>
332.642</v>
      </c>
      <c r="CI46" s="806"/>
      <c r="CJ46" s="806"/>
      <c r="CK46" s="806"/>
      <c r="CL46" s="807"/>
      <c r="CM46" s="805">
        <v>
1645.8320000000001</v>
      </c>
      <c r="CN46" s="806"/>
      <c r="CO46" s="806"/>
      <c r="CP46" s="806"/>
      <c r="CQ46" s="807"/>
      <c r="CR46" s="805">
        <v>
20</v>
      </c>
      <c r="CS46" s="806"/>
      <c r="CT46" s="806"/>
      <c r="CU46" s="806"/>
      <c r="CV46" s="807"/>
      <c r="CW46" s="805" t="s">
        <v>
486</v>
      </c>
      <c r="CX46" s="806"/>
      <c r="CY46" s="806"/>
      <c r="CZ46" s="806"/>
      <c r="DA46" s="807"/>
      <c r="DB46" s="805" t="s">
        <v>
486</v>
      </c>
      <c r="DC46" s="806"/>
      <c r="DD46" s="806"/>
      <c r="DE46" s="806"/>
      <c r="DF46" s="807"/>
      <c r="DG46" s="805" t="s">
        <v>
486</v>
      </c>
      <c r="DH46" s="806"/>
      <c r="DI46" s="806"/>
      <c r="DJ46" s="806"/>
      <c r="DK46" s="807"/>
      <c r="DL46" s="805" t="s">
        <v>
486</v>
      </c>
      <c r="DM46" s="806"/>
      <c r="DN46" s="806"/>
      <c r="DO46" s="806"/>
      <c r="DP46" s="807"/>
      <c r="DQ46" s="805" t="s">
        <v>
486</v>
      </c>
      <c r="DR46" s="806"/>
      <c r="DS46" s="806"/>
      <c r="DT46" s="806"/>
      <c r="DU46" s="807"/>
      <c r="DV46" s="761"/>
      <c r="DW46" s="762"/>
      <c r="DX46" s="762"/>
      <c r="DY46" s="762"/>
      <c r="DZ46" s="763"/>
      <c r="EA46" s="234"/>
    </row>
    <row r="47" spans="1:131" s="235" customFormat="1" ht="26.25" customHeight="1">
      <c r="A47" s="249">
        <v>
20</v>
      </c>
      <c r="B47" s="764"/>
      <c r="C47" s="765"/>
      <c r="D47" s="765"/>
      <c r="E47" s="765"/>
      <c r="F47" s="765"/>
      <c r="G47" s="765"/>
      <c r="H47" s="765"/>
      <c r="I47" s="765"/>
      <c r="J47" s="765"/>
      <c r="K47" s="765"/>
      <c r="L47" s="765"/>
      <c r="M47" s="765"/>
      <c r="N47" s="765"/>
      <c r="O47" s="765"/>
      <c r="P47" s="766"/>
      <c r="Q47" s="767"/>
      <c r="R47" s="768"/>
      <c r="S47" s="768"/>
      <c r="T47" s="768"/>
      <c r="U47" s="768"/>
      <c r="V47" s="768"/>
      <c r="W47" s="768"/>
      <c r="X47" s="768"/>
      <c r="Y47" s="768"/>
      <c r="Z47" s="768"/>
      <c r="AA47" s="768"/>
      <c r="AB47" s="768"/>
      <c r="AC47" s="768"/>
      <c r="AD47" s="768"/>
      <c r="AE47" s="769"/>
      <c r="AF47" s="855"/>
      <c r="AG47" s="768"/>
      <c r="AH47" s="768"/>
      <c r="AI47" s="768"/>
      <c r="AJ47" s="856"/>
      <c r="AK47" s="742"/>
      <c r="AL47" s="743"/>
      <c r="AM47" s="743"/>
      <c r="AN47" s="743"/>
      <c r="AO47" s="743"/>
      <c r="AP47" s="743"/>
      <c r="AQ47" s="743"/>
      <c r="AR47" s="743"/>
      <c r="AS47" s="743"/>
      <c r="AT47" s="743"/>
      <c r="AU47" s="743"/>
      <c r="AV47" s="743"/>
      <c r="AW47" s="743"/>
      <c r="AX47" s="743"/>
      <c r="AY47" s="743"/>
      <c r="AZ47" s="862"/>
      <c r="BA47" s="862"/>
      <c r="BB47" s="862"/>
      <c r="BC47" s="862"/>
      <c r="BD47" s="862"/>
      <c r="BE47" s="857"/>
      <c r="BF47" s="857"/>
      <c r="BG47" s="857"/>
      <c r="BH47" s="857"/>
      <c r="BI47" s="858"/>
      <c r="BJ47" s="240"/>
      <c r="BK47" s="240"/>
      <c r="BL47" s="240"/>
      <c r="BM47" s="240"/>
      <c r="BN47" s="240"/>
      <c r="BO47" s="253"/>
      <c r="BP47" s="253"/>
      <c r="BQ47" s="250">
        <v>
41</v>
      </c>
      <c r="BR47" s="251"/>
      <c r="BS47" s="808" t="s">
        <v>
605</v>
      </c>
      <c r="BT47" s="809"/>
      <c r="BU47" s="809"/>
      <c r="BV47" s="809"/>
      <c r="BW47" s="809"/>
      <c r="BX47" s="809"/>
      <c r="BY47" s="809"/>
      <c r="BZ47" s="809"/>
      <c r="CA47" s="809"/>
      <c r="CB47" s="809"/>
      <c r="CC47" s="809"/>
      <c r="CD47" s="809"/>
      <c r="CE47" s="809"/>
      <c r="CF47" s="809"/>
      <c r="CG47" s="810"/>
      <c r="CH47" s="805">
        <v>
162.798</v>
      </c>
      <c r="CI47" s="806"/>
      <c r="CJ47" s="806"/>
      <c r="CK47" s="806"/>
      <c r="CL47" s="807"/>
      <c r="CM47" s="805">
        <v>
4366.491</v>
      </c>
      <c r="CN47" s="806"/>
      <c r="CO47" s="806"/>
      <c r="CP47" s="806"/>
      <c r="CQ47" s="807"/>
      <c r="CR47" s="805">
        <v>
51</v>
      </c>
      <c r="CS47" s="806"/>
      <c r="CT47" s="806"/>
      <c r="CU47" s="806"/>
      <c r="CV47" s="807"/>
      <c r="CW47" s="805" t="s">
        <v>
486</v>
      </c>
      <c r="CX47" s="806"/>
      <c r="CY47" s="806"/>
      <c r="CZ47" s="806"/>
      <c r="DA47" s="807"/>
      <c r="DB47" s="805" t="s">
        <v>
486</v>
      </c>
      <c r="DC47" s="806"/>
      <c r="DD47" s="806"/>
      <c r="DE47" s="806"/>
      <c r="DF47" s="807"/>
      <c r="DG47" s="805" t="s">
        <v>
486</v>
      </c>
      <c r="DH47" s="806"/>
      <c r="DI47" s="806"/>
      <c r="DJ47" s="806"/>
      <c r="DK47" s="807"/>
      <c r="DL47" s="805" t="s">
        <v>
486</v>
      </c>
      <c r="DM47" s="806"/>
      <c r="DN47" s="806"/>
      <c r="DO47" s="806"/>
      <c r="DP47" s="807"/>
      <c r="DQ47" s="805" t="s">
        <v>
486</v>
      </c>
      <c r="DR47" s="806"/>
      <c r="DS47" s="806"/>
      <c r="DT47" s="806"/>
      <c r="DU47" s="807"/>
      <c r="DV47" s="761"/>
      <c r="DW47" s="762"/>
      <c r="DX47" s="762"/>
      <c r="DY47" s="762"/>
      <c r="DZ47" s="763"/>
      <c r="EA47" s="234"/>
    </row>
    <row r="48" spans="1:131" s="235" customFormat="1" ht="26.25" customHeight="1">
      <c r="A48" s="249">
        <v>
21</v>
      </c>
      <c r="B48" s="764"/>
      <c r="C48" s="765"/>
      <c r="D48" s="765"/>
      <c r="E48" s="765"/>
      <c r="F48" s="765"/>
      <c r="G48" s="765"/>
      <c r="H48" s="765"/>
      <c r="I48" s="765"/>
      <c r="J48" s="765"/>
      <c r="K48" s="765"/>
      <c r="L48" s="765"/>
      <c r="M48" s="765"/>
      <c r="N48" s="765"/>
      <c r="O48" s="765"/>
      <c r="P48" s="766"/>
      <c r="Q48" s="767"/>
      <c r="R48" s="768"/>
      <c r="S48" s="768"/>
      <c r="T48" s="768"/>
      <c r="U48" s="768"/>
      <c r="V48" s="768"/>
      <c r="W48" s="768"/>
      <c r="X48" s="768"/>
      <c r="Y48" s="768"/>
      <c r="Z48" s="768"/>
      <c r="AA48" s="768"/>
      <c r="AB48" s="768"/>
      <c r="AC48" s="768"/>
      <c r="AD48" s="768"/>
      <c r="AE48" s="769"/>
      <c r="AF48" s="855"/>
      <c r="AG48" s="768"/>
      <c r="AH48" s="768"/>
      <c r="AI48" s="768"/>
      <c r="AJ48" s="856"/>
      <c r="AK48" s="742"/>
      <c r="AL48" s="743"/>
      <c r="AM48" s="743"/>
      <c r="AN48" s="743"/>
      <c r="AO48" s="743"/>
      <c r="AP48" s="743"/>
      <c r="AQ48" s="743"/>
      <c r="AR48" s="743"/>
      <c r="AS48" s="743"/>
      <c r="AT48" s="743"/>
      <c r="AU48" s="743"/>
      <c r="AV48" s="743"/>
      <c r="AW48" s="743"/>
      <c r="AX48" s="743"/>
      <c r="AY48" s="743"/>
      <c r="AZ48" s="862"/>
      <c r="BA48" s="862"/>
      <c r="BB48" s="862"/>
      <c r="BC48" s="862"/>
      <c r="BD48" s="862"/>
      <c r="BE48" s="857"/>
      <c r="BF48" s="857"/>
      <c r="BG48" s="857"/>
      <c r="BH48" s="857"/>
      <c r="BI48" s="858"/>
      <c r="BJ48" s="240"/>
      <c r="BK48" s="240"/>
      <c r="BL48" s="240"/>
      <c r="BM48" s="240"/>
      <c r="BN48" s="240"/>
      <c r="BO48" s="253"/>
      <c r="BP48" s="253"/>
      <c r="BQ48" s="250">
        <v>
42</v>
      </c>
      <c r="BR48" s="251"/>
      <c r="BS48" s="808" t="s">
        <v>
606</v>
      </c>
      <c r="BT48" s="809"/>
      <c r="BU48" s="809"/>
      <c r="BV48" s="809"/>
      <c r="BW48" s="809"/>
      <c r="BX48" s="809"/>
      <c r="BY48" s="809"/>
      <c r="BZ48" s="809"/>
      <c r="CA48" s="809"/>
      <c r="CB48" s="809"/>
      <c r="CC48" s="809"/>
      <c r="CD48" s="809"/>
      <c r="CE48" s="809"/>
      <c r="CF48" s="809"/>
      <c r="CG48" s="810"/>
      <c r="CH48" s="805">
        <v>
119.44799999999999</v>
      </c>
      <c r="CI48" s="806"/>
      <c r="CJ48" s="806"/>
      <c r="CK48" s="806"/>
      <c r="CL48" s="807"/>
      <c r="CM48" s="805">
        <v>
3452.6149999999998</v>
      </c>
      <c r="CN48" s="806"/>
      <c r="CO48" s="806"/>
      <c r="CP48" s="806"/>
      <c r="CQ48" s="807"/>
      <c r="CR48" s="805">
        <v>
56</v>
      </c>
      <c r="CS48" s="806"/>
      <c r="CT48" s="806"/>
      <c r="CU48" s="806"/>
      <c r="CV48" s="807"/>
      <c r="CW48" s="805" t="s">
        <v>
486</v>
      </c>
      <c r="CX48" s="806"/>
      <c r="CY48" s="806"/>
      <c r="CZ48" s="806"/>
      <c r="DA48" s="807"/>
      <c r="DB48" s="805" t="s">
        <v>
486</v>
      </c>
      <c r="DC48" s="806"/>
      <c r="DD48" s="806"/>
      <c r="DE48" s="806"/>
      <c r="DF48" s="807"/>
      <c r="DG48" s="805" t="s">
        <v>
486</v>
      </c>
      <c r="DH48" s="806"/>
      <c r="DI48" s="806"/>
      <c r="DJ48" s="806"/>
      <c r="DK48" s="807"/>
      <c r="DL48" s="805" t="s">
        <v>
486</v>
      </c>
      <c r="DM48" s="806"/>
      <c r="DN48" s="806"/>
      <c r="DO48" s="806"/>
      <c r="DP48" s="807"/>
      <c r="DQ48" s="805" t="s">
        <v>
486</v>
      </c>
      <c r="DR48" s="806"/>
      <c r="DS48" s="806"/>
      <c r="DT48" s="806"/>
      <c r="DU48" s="807"/>
      <c r="DV48" s="761"/>
      <c r="DW48" s="762"/>
      <c r="DX48" s="762"/>
      <c r="DY48" s="762"/>
      <c r="DZ48" s="763"/>
      <c r="EA48" s="234"/>
    </row>
    <row r="49" spans="1:131" s="235" customFormat="1" ht="26.25" customHeight="1">
      <c r="A49" s="249">
        <v>
22</v>
      </c>
      <c r="B49" s="764"/>
      <c r="C49" s="765"/>
      <c r="D49" s="765"/>
      <c r="E49" s="765"/>
      <c r="F49" s="765"/>
      <c r="G49" s="765"/>
      <c r="H49" s="765"/>
      <c r="I49" s="765"/>
      <c r="J49" s="765"/>
      <c r="K49" s="765"/>
      <c r="L49" s="765"/>
      <c r="M49" s="765"/>
      <c r="N49" s="765"/>
      <c r="O49" s="765"/>
      <c r="P49" s="766"/>
      <c r="Q49" s="767"/>
      <c r="R49" s="768"/>
      <c r="S49" s="768"/>
      <c r="T49" s="768"/>
      <c r="U49" s="768"/>
      <c r="V49" s="768"/>
      <c r="W49" s="768"/>
      <c r="X49" s="768"/>
      <c r="Y49" s="768"/>
      <c r="Z49" s="768"/>
      <c r="AA49" s="768"/>
      <c r="AB49" s="768"/>
      <c r="AC49" s="768"/>
      <c r="AD49" s="768"/>
      <c r="AE49" s="769"/>
      <c r="AF49" s="855"/>
      <c r="AG49" s="768"/>
      <c r="AH49" s="768"/>
      <c r="AI49" s="768"/>
      <c r="AJ49" s="856"/>
      <c r="AK49" s="742"/>
      <c r="AL49" s="743"/>
      <c r="AM49" s="743"/>
      <c r="AN49" s="743"/>
      <c r="AO49" s="743"/>
      <c r="AP49" s="743"/>
      <c r="AQ49" s="743"/>
      <c r="AR49" s="743"/>
      <c r="AS49" s="743"/>
      <c r="AT49" s="743"/>
      <c r="AU49" s="743"/>
      <c r="AV49" s="743"/>
      <c r="AW49" s="743"/>
      <c r="AX49" s="743"/>
      <c r="AY49" s="743"/>
      <c r="AZ49" s="862"/>
      <c r="BA49" s="862"/>
      <c r="BB49" s="862"/>
      <c r="BC49" s="862"/>
      <c r="BD49" s="862"/>
      <c r="BE49" s="857"/>
      <c r="BF49" s="857"/>
      <c r="BG49" s="857"/>
      <c r="BH49" s="857"/>
      <c r="BI49" s="858"/>
      <c r="BJ49" s="240"/>
      <c r="BK49" s="240"/>
      <c r="BL49" s="240"/>
      <c r="BM49" s="240"/>
      <c r="BN49" s="240"/>
      <c r="BO49" s="253"/>
      <c r="BP49" s="253"/>
      <c r="BQ49" s="250">
        <v>
43</v>
      </c>
      <c r="BR49" s="251"/>
      <c r="BS49" s="808" t="s">
        <v>
607</v>
      </c>
      <c r="BT49" s="809"/>
      <c r="BU49" s="809"/>
      <c r="BV49" s="809"/>
      <c r="BW49" s="809"/>
      <c r="BX49" s="809"/>
      <c r="BY49" s="809"/>
      <c r="BZ49" s="809"/>
      <c r="CA49" s="809"/>
      <c r="CB49" s="809"/>
      <c r="CC49" s="809"/>
      <c r="CD49" s="809"/>
      <c r="CE49" s="809"/>
      <c r="CF49" s="809"/>
      <c r="CG49" s="810"/>
      <c r="CH49" s="805">
        <v>
1926.412</v>
      </c>
      <c r="CI49" s="806"/>
      <c r="CJ49" s="806"/>
      <c r="CK49" s="806"/>
      <c r="CL49" s="807"/>
      <c r="CM49" s="805">
        <v>
11570.208000000001</v>
      </c>
      <c r="CN49" s="806"/>
      <c r="CO49" s="806"/>
      <c r="CP49" s="806"/>
      <c r="CQ49" s="807"/>
      <c r="CR49" s="805">
        <v>
50</v>
      </c>
      <c r="CS49" s="806"/>
      <c r="CT49" s="806"/>
      <c r="CU49" s="806"/>
      <c r="CV49" s="807"/>
      <c r="CW49" s="805" t="s">
        <v>
486</v>
      </c>
      <c r="CX49" s="806"/>
      <c r="CY49" s="806"/>
      <c r="CZ49" s="806"/>
      <c r="DA49" s="807"/>
      <c r="DB49" s="805" t="s">
        <v>
486</v>
      </c>
      <c r="DC49" s="806"/>
      <c r="DD49" s="806"/>
      <c r="DE49" s="806"/>
      <c r="DF49" s="807"/>
      <c r="DG49" s="805" t="s">
        <v>
486</v>
      </c>
      <c r="DH49" s="806"/>
      <c r="DI49" s="806"/>
      <c r="DJ49" s="806"/>
      <c r="DK49" s="807"/>
      <c r="DL49" s="805" t="s">
        <v>
486</v>
      </c>
      <c r="DM49" s="806"/>
      <c r="DN49" s="806"/>
      <c r="DO49" s="806"/>
      <c r="DP49" s="807"/>
      <c r="DQ49" s="805" t="s">
        <v>
486</v>
      </c>
      <c r="DR49" s="806"/>
      <c r="DS49" s="806"/>
      <c r="DT49" s="806"/>
      <c r="DU49" s="807"/>
      <c r="DV49" s="761"/>
      <c r="DW49" s="762"/>
      <c r="DX49" s="762"/>
      <c r="DY49" s="762"/>
      <c r="DZ49" s="763"/>
      <c r="EA49" s="234"/>
    </row>
    <row r="50" spans="1:131" s="235" customFormat="1" ht="26.25" customHeight="1">
      <c r="A50" s="249">
        <v>
23</v>
      </c>
      <c r="B50" s="764"/>
      <c r="C50" s="765"/>
      <c r="D50" s="765"/>
      <c r="E50" s="765"/>
      <c r="F50" s="765"/>
      <c r="G50" s="765"/>
      <c r="H50" s="765"/>
      <c r="I50" s="765"/>
      <c r="J50" s="765"/>
      <c r="K50" s="765"/>
      <c r="L50" s="765"/>
      <c r="M50" s="765"/>
      <c r="N50" s="765"/>
      <c r="O50" s="765"/>
      <c r="P50" s="766"/>
      <c r="Q50" s="863"/>
      <c r="R50" s="864"/>
      <c r="S50" s="864"/>
      <c r="T50" s="864"/>
      <c r="U50" s="864"/>
      <c r="V50" s="864"/>
      <c r="W50" s="864"/>
      <c r="X50" s="864"/>
      <c r="Y50" s="864"/>
      <c r="Z50" s="864"/>
      <c r="AA50" s="864"/>
      <c r="AB50" s="864"/>
      <c r="AC50" s="864"/>
      <c r="AD50" s="864"/>
      <c r="AE50" s="865"/>
      <c r="AF50" s="855"/>
      <c r="AG50" s="768"/>
      <c r="AH50" s="768"/>
      <c r="AI50" s="768"/>
      <c r="AJ50" s="856"/>
      <c r="AK50" s="866"/>
      <c r="AL50" s="864"/>
      <c r="AM50" s="864"/>
      <c r="AN50" s="864"/>
      <c r="AO50" s="864"/>
      <c r="AP50" s="864"/>
      <c r="AQ50" s="864"/>
      <c r="AR50" s="864"/>
      <c r="AS50" s="864"/>
      <c r="AT50" s="864"/>
      <c r="AU50" s="864"/>
      <c r="AV50" s="864"/>
      <c r="AW50" s="864"/>
      <c r="AX50" s="864"/>
      <c r="AY50" s="864"/>
      <c r="AZ50" s="867"/>
      <c r="BA50" s="867"/>
      <c r="BB50" s="867"/>
      <c r="BC50" s="867"/>
      <c r="BD50" s="867"/>
      <c r="BE50" s="857"/>
      <c r="BF50" s="857"/>
      <c r="BG50" s="857"/>
      <c r="BH50" s="857"/>
      <c r="BI50" s="858"/>
      <c r="BJ50" s="240"/>
      <c r="BK50" s="240"/>
      <c r="BL50" s="240"/>
      <c r="BM50" s="240"/>
      <c r="BN50" s="240"/>
      <c r="BO50" s="253"/>
      <c r="BP50" s="253"/>
      <c r="BQ50" s="250">
        <v>
44</v>
      </c>
      <c r="BR50" s="251"/>
      <c r="BS50" s="808" t="s">
        <v>
608</v>
      </c>
      <c r="BT50" s="809"/>
      <c r="BU50" s="809"/>
      <c r="BV50" s="809"/>
      <c r="BW50" s="809"/>
      <c r="BX50" s="809"/>
      <c r="BY50" s="809"/>
      <c r="BZ50" s="809"/>
      <c r="CA50" s="809"/>
      <c r="CB50" s="809"/>
      <c r="CC50" s="809"/>
      <c r="CD50" s="809"/>
      <c r="CE50" s="809"/>
      <c r="CF50" s="809"/>
      <c r="CG50" s="810"/>
      <c r="CH50" s="805">
        <v>
0.65900000000000003</v>
      </c>
      <c r="CI50" s="806"/>
      <c r="CJ50" s="806"/>
      <c r="CK50" s="806"/>
      <c r="CL50" s="807"/>
      <c r="CM50" s="805">
        <v>
3242.37</v>
      </c>
      <c r="CN50" s="806"/>
      <c r="CO50" s="806"/>
      <c r="CP50" s="806"/>
      <c r="CQ50" s="807"/>
      <c r="CR50" s="805">
        <v>
2500</v>
      </c>
      <c r="CS50" s="806"/>
      <c r="CT50" s="806"/>
      <c r="CU50" s="806"/>
      <c r="CV50" s="807"/>
      <c r="CW50" s="805" t="s">
        <v>
486</v>
      </c>
      <c r="CX50" s="806"/>
      <c r="CY50" s="806"/>
      <c r="CZ50" s="806"/>
      <c r="DA50" s="807"/>
      <c r="DB50" s="805" t="s">
        <v>
486</v>
      </c>
      <c r="DC50" s="806"/>
      <c r="DD50" s="806"/>
      <c r="DE50" s="806"/>
      <c r="DF50" s="807"/>
      <c r="DG50" s="805" t="s">
        <v>
486</v>
      </c>
      <c r="DH50" s="806"/>
      <c r="DI50" s="806"/>
      <c r="DJ50" s="806"/>
      <c r="DK50" s="807"/>
      <c r="DL50" s="805" t="s">
        <v>
486</v>
      </c>
      <c r="DM50" s="806"/>
      <c r="DN50" s="806"/>
      <c r="DO50" s="806"/>
      <c r="DP50" s="807"/>
      <c r="DQ50" s="805" t="s">
        <v>
486</v>
      </c>
      <c r="DR50" s="806"/>
      <c r="DS50" s="806"/>
      <c r="DT50" s="806"/>
      <c r="DU50" s="807"/>
      <c r="DV50" s="761"/>
      <c r="DW50" s="762"/>
      <c r="DX50" s="762"/>
      <c r="DY50" s="762"/>
      <c r="DZ50" s="763"/>
      <c r="EA50" s="234"/>
    </row>
    <row r="51" spans="1:131" s="235" customFormat="1" ht="26.25" customHeight="1">
      <c r="A51" s="249">
        <v>
24</v>
      </c>
      <c r="B51" s="764"/>
      <c r="C51" s="765"/>
      <c r="D51" s="765"/>
      <c r="E51" s="765"/>
      <c r="F51" s="765"/>
      <c r="G51" s="765"/>
      <c r="H51" s="765"/>
      <c r="I51" s="765"/>
      <c r="J51" s="765"/>
      <c r="K51" s="765"/>
      <c r="L51" s="765"/>
      <c r="M51" s="765"/>
      <c r="N51" s="765"/>
      <c r="O51" s="765"/>
      <c r="P51" s="766"/>
      <c r="Q51" s="863"/>
      <c r="R51" s="864"/>
      <c r="S51" s="864"/>
      <c r="T51" s="864"/>
      <c r="U51" s="864"/>
      <c r="V51" s="864"/>
      <c r="W51" s="864"/>
      <c r="X51" s="864"/>
      <c r="Y51" s="864"/>
      <c r="Z51" s="864"/>
      <c r="AA51" s="864"/>
      <c r="AB51" s="864"/>
      <c r="AC51" s="864"/>
      <c r="AD51" s="864"/>
      <c r="AE51" s="865"/>
      <c r="AF51" s="855"/>
      <c r="AG51" s="768"/>
      <c r="AH51" s="768"/>
      <c r="AI51" s="768"/>
      <c r="AJ51" s="856"/>
      <c r="AK51" s="866"/>
      <c r="AL51" s="864"/>
      <c r="AM51" s="864"/>
      <c r="AN51" s="864"/>
      <c r="AO51" s="864"/>
      <c r="AP51" s="864"/>
      <c r="AQ51" s="864"/>
      <c r="AR51" s="864"/>
      <c r="AS51" s="864"/>
      <c r="AT51" s="864"/>
      <c r="AU51" s="864"/>
      <c r="AV51" s="864"/>
      <c r="AW51" s="864"/>
      <c r="AX51" s="864"/>
      <c r="AY51" s="864"/>
      <c r="AZ51" s="867"/>
      <c r="BA51" s="867"/>
      <c r="BB51" s="867"/>
      <c r="BC51" s="867"/>
      <c r="BD51" s="867"/>
      <c r="BE51" s="857"/>
      <c r="BF51" s="857"/>
      <c r="BG51" s="857"/>
      <c r="BH51" s="857"/>
      <c r="BI51" s="858"/>
      <c r="BJ51" s="240"/>
      <c r="BK51" s="240"/>
      <c r="BL51" s="240"/>
      <c r="BM51" s="240"/>
      <c r="BN51" s="240"/>
      <c r="BO51" s="253"/>
      <c r="BP51" s="253"/>
      <c r="BQ51" s="250">
        <v>
45</v>
      </c>
      <c r="BR51" s="251"/>
      <c r="BS51" s="808" t="s">
        <v>
609</v>
      </c>
      <c r="BT51" s="809"/>
      <c r="BU51" s="809"/>
      <c r="BV51" s="809"/>
      <c r="BW51" s="809"/>
      <c r="BX51" s="809"/>
      <c r="BY51" s="809"/>
      <c r="BZ51" s="809"/>
      <c r="CA51" s="809"/>
      <c r="CB51" s="809"/>
      <c r="CC51" s="809"/>
      <c r="CD51" s="809"/>
      <c r="CE51" s="809"/>
      <c r="CF51" s="809"/>
      <c r="CG51" s="810"/>
      <c r="CH51" s="805">
        <v>
495.56200000000001</v>
      </c>
      <c r="CI51" s="806"/>
      <c r="CJ51" s="806"/>
      <c r="CK51" s="806"/>
      <c r="CL51" s="807"/>
      <c r="CM51" s="805">
        <v>
136685.49</v>
      </c>
      <c r="CN51" s="806"/>
      <c r="CO51" s="806"/>
      <c r="CP51" s="806"/>
      <c r="CQ51" s="807"/>
      <c r="CR51" s="805">
        <v>
147930.62599999999</v>
      </c>
      <c r="CS51" s="806"/>
      <c r="CT51" s="806"/>
      <c r="CU51" s="806"/>
      <c r="CV51" s="807"/>
      <c r="CW51" s="805">
        <v>
17636.339</v>
      </c>
      <c r="CX51" s="806"/>
      <c r="CY51" s="806"/>
      <c r="CZ51" s="806"/>
      <c r="DA51" s="807"/>
      <c r="DB51" s="805" t="s">
        <v>
486</v>
      </c>
      <c r="DC51" s="806"/>
      <c r="DD51" s="806"/>
      <c r="DE51" s="806"/>
      <c r="DF51" s="807"/>
      <c r="DG51" s="805" t="s">
        <v>
486</v>
      </c>
      <c r="DH51" s="806"/>
      <c r="DI51" s="806"/>
      <c r="DJ51" s="806"/>
      <c r="DK51" s="807"/>
      <c r="DL51" s="805" t="s">
        <v>
486</v>
      </c>
      <c r="DM51" s="806"/>
      <c r="DN51" s="806"/>
      <c r="DO51" s="806"/>
      <c r="DP51" s="807"/>
      <c r="DQ51" s="805" t="s">
        <v>
486</v>
      </c>
      <c r="DR51" s="806"/>
      <c r="DS51" s="806"/>
      <c r="DT51" s="806"/>
      <c r="DU51" s="807"/>
      <c r="DV51" s="761"/>
      <c r="DW51" s="762"/>
      <c r="DX51" s="762"/>
      <c r="DY51" s="762"/>
      <c r="DZ51" s="763"/>
      <c r="EA51" s="234"/>
    </row>
    <row r="52" spans="1:131" s="235" customFormat="1" ht="26.25" customHeight="1">
      <c r="A52" s="249">
        <v>
25</v>
      </c>
      <c r="B52" s="764"/>
      <c r="C52" s="765"/>
      <c r="D52" s="765"/>
      <c r="E52" s="765"/>
      <c r="F52" s="765"/>
      <c r="G52" s="765"/>
      <c r="H52" s="765"/>
      <c r="I52" s="765"/>
      <c r="J52" s="765"/>
      <c r="K52" s="765"/>
      <c r="L52" s="765"/>
      <c r="M52" s="765"/>
      <c r="N52" s="765"/>
      <c r="O52" s="765"/>
      <c r="P52" s="766"/>
      <c r="Q52" s="863"/>
      <c r="R52" s="864"/>
      <c r="S52" s="864"/>
      <c r="T52" s="864"/>
      <c r="U52" s="864"/>
      <c r="V52" s="864"/>
      <c r="W52" s="864"/>
      <c r="X52" s="864"/>
      <c r="Y52" s="864"/>
      <c r="Z52" s="864"/>
      <c r="AA52" s="864"/>
      <c r="AB52" s="864"/>
      <c r="AC52" s="864"/>
      <c r="AD52" s="864"/>
      <c r="AE52" s="865"/>
      <c r="AF52" s="855"/>
      <c r="AG52" s="768"/>
      <c r="AH52" s="768"/>
      <c r="AI52" s="768"/>
      <c r="AJ52" s="856"/>
      <c r="AK52" s="866"/>
      <c r="AL52" s="864"/>
      <c r="AM52" s="864"/>
      <c r="AN52" s="864"/>
      <c r="AO52" s="864"/>
      <c r="AP52" s="864"/>
      <c r="AQ52" s="864"/>
      <c r="AR52" s="864"/>
      <c r="AS52" s="864"/>
      <c r="AT52" s="864"/>
      <c r="AU52" s="864"/>
      <c r="AV52" s="864"/>
      <c r="AW52" s="864"/>
      <c r="AX52" s="864"/>
      <c r="AY52" s="864"/>
      <c r="AZ52" s="867"/>
      <c r="BA52" s="867"/>
      <c r="BB52" s="867"/>
      <c r="BC52" s="867"/>
      <c r="BD52" s="867"/>
      <c r="BE52" s="857"/>
      <c r="BF52" s="857"/>
      <c r="BG52" s="857"/>
      <c r="BH52" s="857"/>
      <c r="BI52" s="858"/>
      <c r="BJ52" s="240"/>
      <c r="BK52" s="240"/>
      <c r="BL52" s="240"/>
      <c r="BM52" s="240"/>
      <c r="BN52" s="240"/>
      <c r="BO52" s="253"/>
      <c r="BP52" s="253"/>
      <c r="BQ52" s="250">
        <v>
46</v>
      </c>
      <c r="BR52" s="251"/>
      <c r="BS52" s="808" t="s">
        <v>
610</v>
      </c>
      <c r="BT52" s="809"/>
      <c r="BU52" s="809"/>
      <c r="BV52" s="809"/>
      <c r="BW52" s="809"/>
      <c r="BX52" s="809"/>
      <c r="BY52" s="809"/>
      <c r="BZ52" s="809"/>
      <c r="CA52" s="809"/>
      <c r="CB52" s="809"/>
      <c r="CC52" s="809"/>
      <c r="CD52" s="809"/>
      <c r="CE52" s="809"/>
      <c r="CF52" s="809"/>
      <c r="CG52" s="810"/>
      <c r="CH52" s="805">
        <v>
237.57900000000001</v>
      </c>
      <c r="CI52" s="806"/>
      <c r="CJ52" s="806"/>
      <c r="CK52" s="806"/>
      <c r="CL52" s="807"/>
      <c r="CM52" s="805">
        <v>
25566.694</v>
      </c>
      <c r="CN52" s="806"/>
      <c r="CO52" s="806"/>
      <c r="CP52" s="806"/>
      <c r="CQ52" s="807"/>
      <c r="CR52" s="805">
        <v>
28051.830999999998</v>
      </c>
      <c r="CS52" s="806"/>
      <c r="CT52" s="806"/>
      <c r="CU52" s="806"/>
      <c r="CV52" s="807"/>
      <c r="CW52" s="805">
        <v>
5931.8940000000002</v>
      </c>
      <c r="CX52" s="806"/>
      <c r="CY52" s="806"/>
      <c r="CZ52" s="806"/>
      <c r="DA52" s="807"/>
      <c r="DB52" s="805" t="s">
        <v>
486</v>
      </c>
      <c r="DC52" s="806"/>
      <c r="DD52" s="806"/>
      <c r="DE52" s="806"/>
      <c r="DF52" s="807"/>
      <c r="DG52" s="805" t="s">
        <v>
486</v>
      </c>
      <c r="DH52" s="806"/>
      <c r="DI52" s="806"/>
      <c r="DJ52" s="806"/>
      <c r="DK52" s="807"/>
      <c r="DL52" s="805" t="s">
        <v>
486</v>
      </c>
      <c r="DM52" s="806"/>
      <c r="DN52" s="806"/>
      <c r="DO52" s="806"/>
      <c r="DP52" s="807"/>
      <c r="DQ52" s="805" t="s">
        <v>
486</v>
      </c>
      <c r="DR52" s="806"/>
      <c r="DS52" s="806"/>
      <c r="DT52" s="806"/>
      <c r="DU52" s="807"/>
      <c r="DV52" s="761"/>
      <c r="DW52" s="762"/>
      <c r="DX52" s="762"/>
      <c r="DY52" s="762"/>
      <c r="DZ52" s="763"/>
      <c r="EA52" s="234"/>
    </row>
    <row r="53" spans="1:131" s="235" customFormat="1" ht="26.25" customHeight="1">
      <c r="A53" s="249">
        <v>
26</v>
      </c>
      <c r="B53" s="764"/>
      <c r="C53" s="765"/>
      <c r="D53" s="765"/>
      <c r="E53" s="765"/>
      <c r="F53" s="765"/>
      <c r="G53" s="765"/>
      <c r="H53" s="765"/>
      <c r="I53" s="765"/>
      <c r="J53" s="765"/>
      <c r="K53" s="765"/>
      <c r="L53" s="765"/>
      <c r="M53" s="765"/>
      <c r="N53" s="765"/>
      <c r="O53" s="765"/>
      <c r="P53" s="766"/>
      <c r="Q53" s="863"/>
      <c r="R53" s="864"/>
      <c r="S53" s="864"/>
      <c r="T53" s="864"/>
      <c r="U53" s="864"/>
      <c r="V53" s="864"/>
      <c r="W53" s="864"/>
      <c r="X53" s="864"/>
      <c r="Y53" s="864"/>
      <c r="Z53" s="864"/>
      <c r="AA53" s="864"/>
      <c r="AB53" s="864"/>
      <c r="AC53" s="864"/>
      <c r="AD53" s="864"/>
      <c r="AE53" s="865"/>
      <c r="AF53" s="855"/>
      <c r="AG53" s="768"/>
      <c r="AH53" s="768"/>
      <c r="AI53" s="768"/>
      <c r="AJ53" s="856"/>
      <c r="AK53" s="866"/>
      <c r="AL53" s="864"/>
      <c r="AM53" s="864"/>
      <c r="AN53" s="864"/>
      <c r="AO53" s="864"/>
      <c r="AP53" s="864"/>
      <c r="AQ53" s="864"/>
      <c r="AR53" s="864"/>
      <c r="AS53" s="864"/>
      <c r="AT53" s="864"/>
      <c r="AU53" s="864"/>
      <c r="AV53" s="864"/>
      <c r="AW53" s="864"/>
      <c r="AX53" s="864"/>
      <c r="AY53" s="864"/>
      <c r="AZ53" s="867"/>
      <c r="BA53" s="867"/>
      <c r="BB53" s="867"/>
      <c r="BC53" s="867"/>
      <c r="BD53" s="867"/>
      <c r="BE53" s="857"/>
      <c r="BF53" s="857"/>
      <c r="BG53" s="857"/>
      <c r="BH53" s="857"/>
      <c r="BI53" s="858"/>
      <c r="BJ53" s="240"/>
      <c r="BK53" s="240"/>
      <c r="BL53" s="240"/>
      <c r="BM53" s="240"/>
      <c r="BN53" s="240"/>
      <c r="BO53" s="253"/>
      <c r="BP53" s="253"/>
      <c r="BQ53" s="250">
        <v>
47</v>
      </c>
      <c r="BR53" s="251" t="s">
        <v>
612</v>
      </c>
      <c r="BS53" s="808" t="s">
        <v>
611</v>
      </c>
      <c r="BT53" s="809"/>
      <c r="BU53" s="809"/>
      <c r="BV53" s="809"/>
      <c r="BW53" s="809"/>
      <c r="BX53" s="809"/>
      <c r="BY53" s="809"/>
      <c r="BZ53" s="809"/>
      <c r="CA53" s="809"/>
      <c r="CB53" s="809"/>
      <c r="CC53" s="809"/>
      <c r="CD53" s="809"/>
      <c r="CE53" s="809"/>
      <c r="CF53" s="809"/>
      <c r="CG53" s="810"/>
      <c r="CH53" s="805">
        <v>
-511.57</v>
      </c>
      <c r="CI53" s="806"/>
      <c r="CJ53" s="806"/>
      <c r="CK53" s="806"/>
      <c r="CL53" s="807"/>
      <c r="CM53" s="805">
        <v>
21117.351999999999</v>
      </c>
      <c r="CN53" s="806"/>
      <c r="CO53" s="806"/>
      <c r="CP53" s="806"/>
      <c r="CQ53" s="807"/>
      <c r="CR53" s="805">
        <v>
14330.099</v>
      </c>
      <c r="CS53" s="806"/>
      <c r="CT53" s="806"/>
      <c r="CU53" s="806"/>
      <c r="CV53" s="807"/>
      <c r="CW53" s="805">
        <v>
4592.2849999999999</v>
      </c>
      <c r="CX53" s="806"/>
      <c r="CY53" s="806"/>
      <c r="CZ53" s="806"/>
      <c r="DA53" s="807"/>
      <c r="DB53" s="805">
        <v>
12769.255999999999</v>
      </c>
      <c r="DC53" s="806"/>
      <c r="DD53" s="806"/>
      <c r="DE53" s="806"/>
      <c r="DF53" s="807"/>
      <c r="DG53" s="805" t="s">
        <v>
486</v>
      </c>
      <c r="DH53" s="806"/>
      <c r="DI53" s="806"/>
      <c r="DJ53" s="806"/>
      <c r="DK53" s="807"/>
      <c r="DL53" s="805" t="s">
        <v>
486</v>
      </c>
      <c r="DM53" s="806"/>
      <c r="DN53" s="806"/>
      <c r="DO53" s="806"/>
      <c r="DP53" s="807"/>
      <c r="DQ53" s="805">
        <v>
1647.9760000000001</v>
      </c>
      <c r="DR53" s="806"/>
      <c r="DS53" s="806"/>
      <c r="DT53" s="806"/>
      <c r="DU53" s="807"/>
      <c r="DV53" s="761"/>
      <c r="DW53" s="762"/>
      <c r="DX53" s="762"/>
      <c r="DY53" s="762"/>
      <c r="DZ53" s="763"/>
      <c r="EA53" s="234"/>
    </row>
    <row r="54" spans="1:131" s="235" customFormat="1" ht="26.25" customHeight="1">
      <c r="A54" s="249">
        <v>
27</v>
      </c>
      <c r="B54" s="764"/>
      <c r="C54" s="765"/>
      <c r="D54" s="765"/>
      <c r="E54" s="765"/>
      <c r="F54" s="765"/>
      <c r="G54" s="765"/>
      <c r="H54" s="765"/>
      <c r="I54" s="765"/>
      <c r="J54" s="765"/>
      <c r="K54" s="765"/>
      <c r="L54" s="765"/>
      <c r="M54" s="765"/>
      <c r="N54" s="765"/>
      <c r="O54" s="765"/>
      <c r="P54" s="766"/>
      <c r="Q54" s="863"/>
      <c r="R54" s="864"/>
      <c r="S54" s="864"/>
      <c r="T54" s="864"/>
      <c r="U54" s="864"/>
      <c r="V54" s="864"/>
      <c r="W54" s="864"/>
      <c r="X54" s="864"/>
      <c r="Y54" s="864"/>
      <c r="Z54" s="864"/>
      <c r="AA54" s="864"/>
      <c r="AB54" s="864"/>
      <c r="AC54" s="864"/>
      <c r="AD54" s="864"/>
      <c r="AE54" s="865"/>
      <c r="AF54" s="855"/>
      <c r="AG54" s="768"/>
      <c r="AH54" s="768"/>
      <c r="AI54" s="768"/>
      <c r="AJ54" s="856"/>
      <c r="AK54" s="866"/>
      <c r="AL54" s="864"/>
      <c r="AM54" s="864"/>
      <c r="AN54" s="864"/>
      <c r="AO54" s="864"/>
      <c r="AP54" s="864"/>
      <c r="AQ54" s="864"/>
      <c r="AR54" s="864"/>
      <c r="AS54" s="864"/>
      <c r="AT54" s="864"/>
      <c r="AU54" s="864"/>
      <c r="AV54" s="864"/>
      <c r="AW54" s="864"/>
      <c r="AX54" s="864"/>
      <c r="AY54" s="864"/>
      <c r="AZ54" s="867"/>
      <c r="BA54" s="867"/>
      <c r="BB54" s="867"/>
      <c r="BC54" s="867"/>
      <c r="BD54" s="867"/>
      <c r="BE54" s="857"/>
      <c r="BF54" s="857"/>
      <c r="BG54" s="857"/>
      <c r="BH54" s="857"/>
      <c r="BI54" s="858"/>
      <c r="BJ54" s="240"/>
      <c r="BK54" s="240"/>
      <c r="BL54" s="240"/>
      <c r="BM54" s="240"/>
      <c r="BN54" s="240"/>
      <c r="BO54" s="253"/>
      <c r="BP54" s="253"/>
      <c r="BQ54" s="250">
        <v>
48</v>
      </c>
      <c r="BR54" s="251"/>
      <c r="BS54" s="808"/>
      <c r="BT54" s="809"/>
      <c r="BU54" s="809"/>
      <c r="BV54" s="809"/>
      <c r="BW54" s="809"/>
      <c r="BX54" s="809"/>
      <c r="BY54" s="809"/>
      <c r="BZ54" s="809"/>
      <c r="CA54" s="809"/>
      <c r="CB54" s="809"/>
      <c r="CC54" s="809"/>
      <c r="CD54" s="809"/>
      <c r="CE54" s="809"/>
      <c r="CF54" s="809"/>
      <c r="CG54" s="810"/>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761"/>
      <c r="DW54" s="762"/>
      <c r="DX54" s="762"/>
      <c r="DY54" s="762"/>
      <c r="DZ54" s="763"/>
      <c r="EA54" s="234"/>
    </row>
    <row r="55" spans="1:131" s="235" customFormat="1" ht="26.25" customHeight="1">
      <c r="A55" s="249">
        <v>
28</v>
      </c>
      <c r="B55" s="764"/>
      <c r="C55" s="765"/>
      <c r="D55" s="765"/>
      <c r="E55" s="765"/>
      <c r="F55" s="765"/>
      <c r="G55" s="765"/>
      <c r="H55" s="765"/>
      <c r="I55" s="765"/>
      <c r="J55" s="765"/>
      <c r="K55" s="765"/>
      <c r="L55" s="765"/>
      <c r="M55" s="765"/>
      <c r="N55" s="765"/>
      <c r="O55" s="765"/>
      <c r="P55" s="766"/>
      <c r="Q55" s="863"/>
      <c r="R55" s="864"/>
      <c r="S55" s="864"/>
      <c r="T55" s="864"/>
      <c r="U55" s="864"/>
      <c r="V55" s="864"/>
      <c r="W55" s="864"/>
      <c r="X55" s="864"/>
      <c r="Y55" s="864"/>
      <c r="Z55" s="864"/>
      <c r="AA55" s="864"/>
      <c r="AB55" s="864"/>
      <c r="AC55" s="864"/>
      <c r="AD55" s="864"/>
      <c r="AE55" s="865"/>
      <c r="AF55" s="855"/>
      <c r="AG55" s="768"/>
      <c r="AH55" s="768"/>
      <c r="AI55" s="768"/>
      <c r="AJ55" s="856"/>
      <c r="AK55" s="866"/>
      <c r="AL55" s="864"/>
      <c r="AM55" s="864"/>
      <c r="AN55" s="864"/>
      <c r="AO55" s="864"/>
      <c r="AP55" s="864"/>
      <c r="AQ55" s="864"/>
      <c r="AR55" s="864"/>
      <c r="AS55" s="864"/>
      <c r="AT55" s="864"/>
      <c r="AU55" s="864"/>
      <c r="AV55" s="864"/>
      <c r="AW55" s="864"/>
      <c r="AX55" s="864"/>
      <c r="AY55" s="864"/>
      <c r="AZ55" s="867"/>
      <c r="BA55" s="867"/>
      <c r="BB55" s="867"/>
      <c r="BC55" s="867"/>
      <c r="BD55" s="867"/>
      <c r="BE55" s="857"/>
      <c r="BF55" s="857"/>
      <c r="BG55" s="857"/>
      <c r="BH55" s="857"/>
      <c r="BI55" s="858"/>
      <c r="BJ55" s="240"/>
      <c r="BK55" s="240"/>
      <c r="BL55" s="240"/>
      <c r="BM55" s="240"/>
      <c r="BN55" s="240"/>
      <c r="BO55" s="253"/>
      <c r="BP55" s="253"/>
      <c r="BQ55" s="250">
        <v>
49</v>
      </c>
      <c r="BR55" s="251"/>
      <c r="BS55" s="808"/>
      <c r="BT55" s="809"/>
      <c r="BU55" s="809"/>
      <c r="BV55" s="809"/>
      <c r="BW55" s="809"/>
      <c r="BX55" s="809"/>
      <c r="BY55" s="809"/>
      <c r="BZ55" s="809"/>
      <c r="CA55" s="809"/>
      <c r="CB55" s="809"/>
      <c r="CC55" s="809"/>
      <c r="CD55" s="809"/>
      <c r="CE55" s="809"/>
      <c r="CF55" s="809"/>
      <c r="CG55" s="810"/>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761"/>
      <c r="DW55" s="762"/>
      <c r="DX55" s="762"/>
      <c r="DY55" s="762"/>
      <c r="DZ55" s="763"/>
      <c r="EA55" s="234"/>
    </row>
    <row r="56" spans="1:131" s="235" customFormat="1" ht="26.25" customHeight="1">
      <c r="A56" s="249">
        <v>
29</v>
      </c>
      <c r="B56" s="764"/>
      <c r="C56" s="765"/>
      <c r="D56" s="765"/>
      <c r="E56" s="765"/>
      <c r="F56" s="765"/>
      <c r="G56" s="765"/>
      <c r="H56" s="765"/>
      <c r="I56" s="765"/>
      <c r="J56" s="765"/>
      <c r="K56" s="765"/>
      <c r="L56" s="765"/>
      <c r="M56" s="765"/>
      <c r="N56" s="765"/>
      <c r="O56" s="765"/>
      <c r="P56" s="766"/>
      <c r="Q56" s="863"/>
      <c r="R56" s="864"/>
      <c r="S56" s="864"/>
      <c r="T56" s="864"/>
      <c r="U56" s="864"/>
      <c r="V56" s="864"/>
      <c r="W56" s="864"/>
      <c r="X56" s="864"/>
      <c r="Y56" s="864"/>
      <c r="Z56" s="864"/>
      <c r="AA56" s="864"/>
      <c r="AB56" s="864"/>
      <c r="AC56" s="864"/>
      <c r="AD56" s="864"/>
      <c r="AE56" s="865"/>
      <c r="AF56" s="855"/>
      <c r="AG56" s="768"/>
      <c r="AH56" s="768"/>
      <c r="AI56" s="768"/>
      <c r="AJ56" s="856"/>
      <c r="AK56" s="866"/>
      <c r="AL56" s="864"/>
      <c r="AM56" s="864"/>
      <c r="AN56" s="864"/>
      <c r="AO56" s="864"/>
      <c r="AP56" s="864"/>
      <c r="AQ56" s="864"/>
      <c r="AR56" s="864"/>
      <c r="AS56" s="864"/>
      <c r="AT56" s="864"/>
      <c r="AU56" s="864"/>
      <c r="AV56" s="864"/>
      <c r="AW56" s="864"/>
      <c r="AX56" s="864"/>
      <c r="AY56" s="864"/>
      <c r="AZ56" s="867"/>
      <c r="BA56" s="867"/>
      <c r="BB56" s="867"/>
      <c r="BC56" s="867"/>
      <c r="BD56" s="867"/>
      <c r="BE56" s="857"/>
      <c r="BF56" s="857"/>
      <c r="BG56" s="857"/>
      <c r="BH56" s="857"/>
      <c r="BI56" s="858"/>
      <c r="BJ56" s="240"/>
      <c r="BK56" s="240"/>
      <c r="BL56" s="240"/>
      <c r="BM56" s="240"/>
      <c r="BN56" s="240"/>
      <c r="BO56" s="253"/>
      <c r="BP56" s="253"/>
      <c r="BQ56" s="250">
        <v>
50</v>
      </c>
      <c r="BR56" s="251"/>
      <c r="BS56" s="808"/>
      <c r="BT56" s="809"/>
      <c r="BU56" s="809"/>
      <c r="BV56" s="809"/>
      <c r="BW56" s="809"/>
      <c r="BX56" s="809"/>
      <c r="BY56" s="809"/>
      <c r="BZ56" s="809"/>
      <c r="CA56" s="809"/>
      <c r="CB56" s="809"/>
      <c r="CC56" s="809"/>
      <c r="CD56" s="809"/>
      <c r="CE56" s="809"/>
      <c r="CF56" s="809"/>
      <c r="CG56" s="810"/>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761"/>
      <c r="DW56" s="762"/>
      <c r="DX56" s="762"/>
      <c r="DY56" s="762"/>
      <c r="DZ56" s="763"/>
      <c r="EA56" s="234"/>
    </row>
    <row r="57" spans="1:131" s="235" customFormat="1" ht="26.25" customHeight="1">
      <c r="A57" s="249">
        <v>
30</v>
      </c>
      <c r="B57" s="764"/>
      <c r="C57" s="765"/>
      <c r="D57" s="765"/>
      <c r="E57" s="765"/>
      <c r="F57" s="765"/>
      <c r="G57" s="765"/>
      <c r="H57" s="765"/>
      <c r="I57" s="765"/>
      <c r="J57" s="765"/>
      <c r="K57" s="765"/>
      <c r="L57" s="765"/>
      <c r="M57" s="765"/>
      <c r="N57" s="765"/>
      <c r="O57" s="765"/>
      <c r="P57" s="766"/>
      <c r="Q57" s="863"/>
      <c r="R57" s="864"/>
      <c r="S57" s="864"/>
      <c r="T57" s="864"/>
      <c r="U57" s="864"/>
      <c r="V57" s="864"/>
      <c r="W57" s="864"/>
      <c r="X57" s="864"/>
      <c r="Y57" s="864"/>
      <c r="Z57" s="864"/>
      <c r="AA57" s="864"/>
      <c r="AB57" s="864"/>
      <c r="AC57" s="864"/>
      <c r="AD57" s="864"/>
      <c r="AE57" s="865"/>
      <c r="AF57" s="855"/>
      <c r="AG57" s="768"/>
      <c r="AH57" s="768"/>
      <c r="AI57" s="768"/>
      <c r="AJ57" s="856"/>
      <c r="AK57" s="866"/>
      <c r="AL57" s="864"/>
      <c r="AM57" s="864"/>
      <c r="AN57" s="864"/>
      <c r="AO57" s="864"/>
      <c r="AP57" s="864"/>
      <c r="AQ57" s="864"/>
      <c r="AR57" s="864"/>
      <c r="AS57" s="864"/>
      <c r="AT57" s="864"/>
      <c r="AU57" s="864"/>
      <c r="AV57" s="864"/>
      <c r="AW57" s="864"/>
      <c r="AX57" s="864"/>
      <c r="AY57" s="864"/>
      <c r="AZ57" s="867"/>
      <c r="BA57" s="867"/>
      <c r="BB57" s="867"/>
      <c r="BC57" s="867"/>
      <c r="BD57" s="867"/>
      <c r="BE57" s="857"/>
      <c r="BF57" s="857"/>
      <c r="BG57" s="857"/>
      <c r="BH57" s="857"/>
      <c r="BI57" s="858"/>
      <c r="BJ57" s="240"/>
      <c r="BK57" s="240"/>
      <c r="BL57" s="240"/>
      <c r="BM57" s="240"/>
      <c r="BN57" s="240"/>
      <c r="BO57" s="253"/>
      <c r="BP57" s="253"/>
      <c r="BQ57" s="250">
        <v>
51</v>
      </c>
      <c r="BR57" s="251"/>
      <c r="BS57" s="808"/>
      <c r="BT57" s="809"/>
      <c r="BU57" s="809"/>
      <c r="BV57" s="809"/>
      <c r="BW57" s="809"/>
      <c r="BX57" s="809"/>
      <c r="BY57" s="809"/>
      <c r="BZ57" s="809"/>
      <c r="CA57" s="809"/>
      <c r="CB57" s="809"/>
      <c r="CC57" s="809"/>
      <c r="CD57" s="809"/>
      <c r="CE57" s="809"/>
      <c r="CF57" s="809"/>
      <c r="CG57" s="810"/>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761"/>
      <c r="DW57" s="762"/>
      <c r="DX57" s="762"/>
      <c r="DY57" s="762"/>
      <c r="DZ57" s="763"/>
      <c r="EA57" s="234"/>
    </row>
    <row r="58" spans="1:131" s="235" customFormat="1" ht="26.25" customHeight="1">
      <c r="A58" s="249">
        <v>
31</v>
      </c>
      <c r="B58" s="764"/>
      <c r="C58" s="765"/>
      <c r="D58" s="765"/>
      <c r="E58" s="765"/>
      <c r="F58" s="765"/>
      <c r="G58" s="765"/>
      <c r="H58" s="765"/>
      <c r="I58" s="765"/>
      <c r="J58" s="765"/>
      <c r="K58" s="765"/>
      <c r="L58" s="765"/>
      <c r="M58" s="765"/>
      <c r="N58" s="765"/>
      <c r="O58" s="765"/>
      <c r="P58" s="766"/>
      <c r="Q58" s="863"/>
      <c r="R58" s="864"/>
      <c r="S58" s="864"/>
      <c r="T58" s="864"/>
      <c r="U58" s="864"/>
      <c r="V58" s="864"/>
      <c r="W58" s="864"/>
      <c r="X58" s="864"/>
      <c r="Y58" s="864"/>
      <c r="Z58" s="864"/>
      <c r="AA58" s="864"/>
      <c r="AB58" s="864"/>
      <c r="AC58" s="864"/>
      <c r="AD58" s="864"/>
      <c r="AE58" s="865"/>
      <c r="AF58" s="855"/>
      <c r="AG58" s="768"/>
      <c r="AH58" s="768"/>
      <c r="AI58" s="768"/>
      <c r="AJ58" s="856"/>
      <c r="AK58" s="866"/>
      <c r="AL58" s="864"/>
      <c r="AM58" s="864"/>
      <c r="AN58" s="864"/>
      <c r="AO58" s="864"/>
      <c r="AP58" s="864"/>
      <c r="AQ58" s="864"/>
      <c r="AR58" s="864"/>
      <c r="AS58" s="864"/>
      <c r="AT58" s="864"/>
      <c r="AU58" s="864"/>
      <c r="AV58" s="864"/>
      <c r="AW58" s="864"/>
      <c r="AX58" s="864"/>
      <c r="AY58" s="864"/>
      <c r="AZ58" s="867"/>
      <c r="BA58" s="867"/>
      <c r="BB58" s="867"/>
      <c r="BC58" s="867"/>
      <c r="BD58" s="867"/>
      <c r="BE58" s="857"/>
      <c r="BF58" s="857"/>
      <c r="BG58" s="857"/>
      <c r="BH58" s="857"/>
      <c r="BI58" s="858"/>
      <c r="BJ58" s="240"/>
      <c r="BK58" s="240"/>
      <c r="BL58" s="240"/>
      <c r="BM58" s="240"/>
      <c r="BN58" s="240"/>
      <c r="BO58" s="253"/>
      <c r="BP58" s="253"/>
      <c r="BQ58" s="250">
        <v>
52</v>
      </c>
      <c r="BR58" s="251"/>
      <c r="BS58" s="808"/>
      <c r="BT58" s="809"/>
      <c r="BU58" s="809"/>
      <c r="BV58" s="809"/>
      <c r="BW58" s="809"/>
      <c r="BX58" s="809"/>
      <c r="BY58" s="809"/>
      <c r="BZ58" s="809"/>
      <c r="CA58" s="809"/>
      <c r="CB58" s="809"/>
      <c r="CC58" s="809"/>
      <c r="CD58" s="809"/>
      <c r="CE58" s="809"/>
      <c r="CF58" s="809"/>
      <c r="CG58" s="810"/>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761"/>
      <c r="DW58" s="762"/>
      <c r="DX58" s="762"/>
      <c r="DY58" s="762"/>
      <c r="DZ58" s="763"/>
      <c r="EA58" s="234"/>
    </row>
    <row r="59" spans="1:131" s="235" customFormat="1" ht="26.25" customHeight="1">
      <c r="A59" s="249">
        <v>
32</v>
      </c>
      <c r="B59" s="764"/>
      <c r="C59" s="765"/>
      <c r="D59" s="765"/>
      <c r="E59" s="765"/>
      <c r="F59" s="765"/>
      <c r="G59" s="765"/>
      <c r="H59" s="765"/>
      <c r="I59" s="765"/>
      <c r="J59" s="765"/>
      <c r="K59" s="765"/>
      <c r="L59" s="765"/>
      <c r="M59" s="765"/>
      <c r="N59" s="765"/>
      <c r="O59" s="765"/>
      <c r="P59" s="766"/>
      <c r="Q59" s="863"/>
      <c r="R59" s="864"/>
      <c r="S59" s="864"/>
      <c r="T59" s="864"/>
      <c r="U59" s="864"/>
      <c r="V59" s="864"/>
      <c r="W59" s="864"/>
      <c r="X59" s="864"/>
      <c r="Y59" s="864"/>
      <c r="Z59" s="864"/>
      <c r="AA59" s="864"/>
      <c r="AB59" s="864"/>
      <c r="AC59" s="864"/>
      <c r="AD59" s="864"/>
      <c r="AE59" s="865"/>
      <c r="AF59" s="855"/>
      <c r="AG59" s="768"/>
      <c r="AH59" s="768"/>
      <c r="AI59" s="768"/>
      <c r="AJ59" s="856"/>
      <c r="AK59" s="866"/>
      <c r="AL59" s="864"/>
      <c r="AM59" s="864"/>
      <c r="AN59" s="864"/>
      <c r="AO59" s="864"/>
      <c r="AP59" s="864"/>
      <c r="AQ59" s="864"/>
      <c r="AR59" s="864"/>
      <c r="AS59" s="864"/>
      <c r="AT59" s="864"/>
      <c r="AU59" s="864"/>
      <c r="AV59" s="864"/>
      <c r="AW59" s="864"/>
      <c r="AX59" s="864"/>
      <c r="AY59" s="864"/>
      <c r="AZ59" s="867"/>
      <c r="BA59" s="867"/>
      <c r="BB59" s="867"/>
      <c r="BC59" s="867"/>
      <c r="BD59" s="867"/>
      <c r="BE59" s="857"/>
      <c r="BF59" s="857"/>
      <c r="BG59" s="857"/>
      <c r="BH59" s="857"/>
      <c r="BI59" s="858"/>
      <c r="BJ59" s="240"/>
      <c r="BK59" s="240"/>
      <c r="BL59" s="240"/>
      <c r="BM59" s="240"/>
      <c r="BN59" s="240"/>
      <c r="BO59" s="253"/>
      <c r="BP59" s="253"/>
      <c r="BQ59" s="250">
        <v>
53</v>
      </c>
      <c r="BR59" s="251"/>
      <c r="BS59" s="808"/>
      <c r="BT59" s="809"/>
      <c r="BU59" s="809"/>
      <c r="BV59" s="809"/>
      <c r="BW59" s="809"/>
      <c r="BX59" s="809"/>
      <c r="BY59" s="809"/>
      <c r="BZ59" s="809"/>
      <c r="CA59" s="809"/>
      <c r="CB59" s="809"/>
      <c r="CC59" s="809"/>
      <c r="CD59" s="809"/>
      <c r="CE59" s="809"/>
      <c r="CF59" s="809"/>
      <c r="CG59" s="810"/>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761"/>
      <c r="DW59" s="762"/>
      <c r="DX59" s="762"/>
      <c r="DY59" s="762"/>
      <c r="DZ59" s="763"/>
      <c r="EA59" s="234"/>
    </row>
    <row r="60" spans="1:131" s="235" customFormat="1" ht="26.25" customHeight="1">
      <c r="A60" s="249">
        <v>
33</v>
      </c>
      <c r="B60" s="764"/>
      <c r="C60" s="765"/>
      <c r="D60" s="765"/>
      <c r="E60" s="765"/>
      <c r="F60" s="765"/>
      <c r="G60" s="765"/>
      <c r="H60" s="765"/>
      <c r="I60" s="765"/>
      <c r="J60" s="765"/>
      <c r="K60" s="765"/>
      <c r="L60" s="765"/>
      <c r="M60" s="765"/>
      <c r="N60" s="765"/>
      <c r="O60" s="765"/>
      <c r="P60" s="766"/>
      <c r="Q60" s="863"/>
      <c r="R60" s="864"/>
      <c r="S60" s="864"/>
      <c r="T60" s="864"/>
      <c r="U60" s="864"/>
      <c r="V60" s="864"/>
      <c r="W60" s="864"/>
      <c r="X60" s="864"/>
      <c r="Y60" s="864"/>
      <c r="Z60" s="864"/>
      <c r="AA60" s="864"/>
      <c r="AB60" s="864"/>
      <c r="AC60" s="864"/>
      <c r="AD60" s="864"/>
      <c r="AE60" s="865"/>
      <c r="AF60" s="855"/>
      <c r="AG60" s="768"/>
      <c r="AH60" s="768"/>
      <c r="AI60" s="768"/>
      <c r="AJ60" s="856"/>
      <c r="AK60" s="866"/>
      <c r="AL60" s="864"/>
      <c r="AM60" s="864"/>
      <c r="AN60" s="864"/>
      <c r="AO60" s="864"/>
      <c r="AP60" s="864"/>
      <c r="AQ60" s="864"/>
      <c r="AR60" s="864"/>
      <c r="AS60" s="864"/>
      <c r="AT60" s="864"/>
      <c r="AU60" s="864"/>
      <c r="AV60" s="864"/>
      <c r="AW60" s="864"/>
      <c r="AX60" s="864"/>
      <c r="AY60" s="864"/>
      <c r="AZ60" s="867"/>
      <c r="BA60" s="867"/>
      <c r="BB60" s="867"/>
      <c r="BC60" s="867"/>
      <c r="BD60" s="867"/>
      <c r="BE60" s="857"/>
      <c r="BF60" s="857"/>
      <c r="BG60" s="857"/>
      <c r="BH60" s="857"/>
      <c r="BI60" s="858"/>
      <c r="BJ60" s="240"/>
      <c r="BK60" s="240"/>
      <c r="BL60" s="240"/>
      <c r="BM60" s="240"/>
      <c r="BN60" s="240"/>
      <c r="BO60" s="253"/>
      <c r="BP60" s="253"/>
      <c r="BQ60" s="250">
        <v>
54</v>
      </c>
      <c r="BR60" s="251"/>
      <c r="BS60" s="808"/>
      <c r="BT60" s="809"/>
      <c r="BU60" s="809"/>
      <c r="BV60" s="809"/>
      <c r="BW60" s="809"/>
      <c r="BX60" s="809"/>
      <c r="BY60" s="809"/>
      <c r="BZ60" s="809"/>
      <c r="CA60" s="809"/>
      <c r="CB60" s="809"/>
      <c r="CC60" s="809"/>
      <c r="CD60" s="809"/>
      <c r="CE60" s="809"/>
      <c r="CF60" s="809"/>
      <c r="CG60" s="810"/>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761"/>
      <c r="DW60" s="762"/>
      <c r="DX60" s="762"/>
      <c r="DY60" s="762"/>
      <c r="DZ60" s="763"/>
      <c r="EA60" s="234"/>
    </row>
    <row r="61" spans="1:131" s="235" customFormat="1" ht="26.25" customHeight="1" thickBot="1">
      <c r="A61" s="249">
        <v>
34</v>
      </c>
      <c r="B61" s="764"/>
      <c r="C61" s="765"/>
      <c r="D61" s="765"/>
      <c r="E61" s="765"/>
      <c r="F61" s="765"/>
      <c r="G61" s="765"/>
      <c r="H61" s="765"/>
      <c r="I61" s="765"/>
      <c r="J61" s="765"/>
      <c r="K61" s="765"/>
      <c r="L61" s="765"/>
      <c r="M61" s="765"/>
      <c r="N61" s="765"/>
      <c r="O61" s="765"/>
      <c r="P61" s="766"/>
      <c r="Q61" s="863"/>
      <c r="R61" s="864"/>
      <c r="S61" s="864"/>
      <c r="T61" s="864"/>
      <c r="U61" s="864"/>
      <c r="V61" s="864"/>
      <c r="W61" s="864"/>
      <c r="X61" s="864"/>
      <c r="Y61" s="864"/>
      <c r="Z61" s="864"/>
      <c r="AA61" s="864"/>
      <c r="AB61" s="864"/>
      <c r="AC61" s="864"/>
      <c r="AD61" s="864"/>
      <c r="AE61" s="865"/>
      <c r="AF61" s="855"/>
      <c r="AG61" s="768"/>
      <c r="AH61" s="768"/>
      <c r="AI61" s="768"/>
      <c r="AJ61" s="856"/>
      <c r="AK61" s="866"/>
      <c r="AL61" s="864"/>
      <c r="AM61" s="864"/>
      <c r="AN61" s="864"/>
      <c r="AO61" s="864"/>
      <c r="AP61" s="864"/>
      <c r="AQ61" s="864"/>
      <c r="AR61" s="864"/>
      <c r="AS61" s="864"/>
      <c r="AT61" s="864"/>
      <c r="AU61" s="864"/>
      <c r="AV61" s="864"/>
      <c r="AW61" s="864"/>
      <c r="AX61" s="864"/>
      <c r="AY61" s="864"/>
      <c r="AZ61" s="867"/>
      <c r="BA61" s="867"/>
      <c r="BB61" s="867"/>
      <c r="BC61" s="867"/>
      <c r="BD61" s="867"/>
      <c r="BE61" s="857"/>
      <c r="BF61" s="857"/>
      <c r="BG61" s="857"/>
      <c r="BH61" s="857"/>
      <c r="BI61" s="858"/>
      <c r="BJ61" s="240"/>
      <c r="BK61" s="240"/>
      <c r="BL61" s="240"/>
      <c r="BM61" s="240"/>
      <c r="BN61" s="240"/>
      <c r="BO61" s="253"/>
      <c r="BP61" s="253"/>
      <c r="BQ61" s="250">
        <v>
55</v>
      </c>
      <c r="BR61" s="251"/>
      <c r="BS61" s="808"/>
      <c r="BT61" s="809"/>
      <c r="BU61" s="809"/>
      <c r="BV61" s="809"/>
      <c r="BW61" s="809"/>
      <c r="BX61" s="809"/>
      <c r="BY61" s="809"/>
      <c r="BZ61" s="809"/>
      <c r="CA61" s="809"/>
      <c r="CB61" s="809"/>
      <c r="CC61" s="809"/>
      <c r="CD61" s="809"/>
      <c r="CE61" s="809"/>
      <c r="CF61" s="809"/>
      <c r="CG61" s="810"/>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761"/>
      <c r="DW61" s="762"/>
      <c r="DX61" s="762"/>
      <c r="DY61" s="762"/>
      <c r="DZ61" s="763"/>
      <c r="EA61" s="234"/>
    </row>
    <row r="62" spans="1:131" s="235" customFormat="1" ht="26.25" customHeight="1">
      <c r="A62" s="249">
        <v>
35</v>
      </c>
      <c r="B62" s="878"/>
      <c r="C62" s="879"/>
      <c r="D62" s="879"/>
      <c r="E62" s="879"/>
      <c r="F62" s="879"/>
      <c r="G62" s="879"/>
      <c r="H62" s="879"/>
      <c r="I62" s="879"/>
      <c r="J62" s="879"/>
      <c r="K62" s="879"/>
      <c r="L62" s="879"/>
      <c r="M62" s="879"/>
      <c r="N62" s="879"/>
      <c r="O62" s="879"/>
      <c r="P62" s="880"/>
      <c r="Q62" s="863"/>
      <c r="R62" s="864"/>
      <c r="S62" s="864"/>
      <c r="T62" s="864"/>
      <c r="U62" s="864"/>
      <c r="V62" s="864"/>
      <c r="W62" s="864"/>
      <c r="X62" s="864"/>
      <c r="Y62" s="864"/>
      <c r="Z62" s="864"/>
      <c r="AA62" s="864"/>
      <c r="AB62" s="864"/>
      <c r="AC62" s="864"/>
      <c r="AD62" s="864"/>
      <c r="AE62" s="865"/>
      <c r="AF62" s="881"/>
      <c r="AG62" s="864"/>
      <c r="AH62" s="864"/>
      <c r="AI62" s="864"/>
      <c r="AJ62" s="882"/>
      <c r="AK62" s="866"/>
      <c r="AL62" s="864"/>
      <c r="AM62" s="864"/>
      <c r="AN62" s="864"/>
      <c r="AO62" s="864"/>
      <c r="AP62" s="864"/>
      <c r="AQ62" s="864"/>
      <c r="AR62" s="864"/>
      <c r="AS62" s="864"/>
      <c r="AT62" s="864"/>
      <c r="AU62" s="864"/>
      <c r="AV62" s="864"/>
      <c r="AW62" s="864"/>
      <c r="AX62" s="864"/>
      <c r="AY62" s="864"/>
      <c r="AZ62" s="867"/>
      <c r="BA62" s="867"/>
      <c r="BB62" s="867"/>
      <c r="BC62" s="867"/>
      <c r="BD62" s="867"/>
      <c r="BE62" s="875"/>
      <c r="BF62" s="875"/>
      <c r="BG62" s="875"/>
      <c r="BH62" s="875"/>
      <c r="BI62" s="876"/>
      <c r="BJ62" s="877" t="s">
        <v>
387</v>
      </c>
      <c r="BK62" s="840"/>
      <c r="BL62" s="840"/>
      <c r="BM62" s="840"/>
      <c r="BN62" s="841"/>
      <c r="BO62" s="253"/>
      <c r="BP62" s="253"/>
      <c r="BQ62" s="250">
        <v>
56</v>
      </c>
      <c r="BR62" s="251"/>
      <c r="BS62" s="808"/>
      <c r="BT62" s="809"/>
      <c r="BU62" s="809"/>
      <c r="BV62" s="809"/>
      <c r="BW62" s="809"/>
      <c r="BX62" s="809"/>
      <c r="BY62" s="809"/>
      <c r="BZ62" s="809"/>
      <c r="CA62" s="809"/>
      <c r="CB62" s="809"/>
      <c r="CC62" s="809"/>
      <c r="CD62" s="809"/>
      <c r="CE62" s="809"/>
      <c r="CF62" s="809"/>
      <c r="CG62" s="810"/>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761"/>
      <c r="DW62" s="762"/>
      <c r="DX62" s="762"/>
      <c r="DY62" s="762"/>
      <c r="DZ62" s="763"/>
      <c r="EA62" s="234"/>
    </row>
    <row r="63" spans="1:131" s="235" customFormat="1" ht="26.25" customHeight="1" thickBot="1">
      <c r="A63" s="252" t="s">
        <v>
359</v>
      </c>
      <c r="B63" s="824" t="s">
        <v>
388</v>
      </c>
      <c r="C63" s="825"/>
      <c r="D63" s="825"/>
      <c r="E63" s="825"/>
      <c r="F63" s="825"/>
      <c r="G63" s="825"/>
      <c r="H63" s="825"/>
      <c r="I63" s="825"/>
      <c r="J63" s="825"/>
      <c r="K63" s="825"/>
      <c r="L63" s="825"/>
      <c r="M63" s="825"/>
      <c r="N63" s="825"/>
      <c r="O63" s="825"/>
      <c r="P63" s="826"/>
      <c r="Q63" s="868"/>
      <c r="R63" s="869"/>
      <c r="S63" s="869"/>
      <c r="T63" s="869"/>
      <c r="U63" s="869"/>
      <c r="V63" s="869"/>
      <c r="W63" s="869"/>
      <c r="X63" s="869"/>
      <c r="Y63" s="869"/>
      <c r="Z63" s="869"/>
      <c r="AA63" s="869"/>
      <c r="AB63" s="869"/>
      <c r="AC63" s="869"/>
      <c r="AD63" s="869"/>
      <c r="AE63" s="870"/>
      <c r="AF63" s="871">
        <v>
1169473</v>
      </c>
      <c r="AG63" s="872"/>
      <c r="AH63" s="872"/>
      <c r="AI63" s="872"/>
      <c r="AJ63" s="873"/>
      <c r="AK63" s="874"/>
      <c r="AL63" s="869"/>
      <c r="AM63" s="869"/>
      <c r="AN63" s="869"/>
      <c r="AO63" s="869"/>
      <c r="AP63" s="872">
        <v>
2606529</v>
      </c>
      <c r="AQ63" s="872"/>
      <c r="AR63" s="872"/>
      <c r="AS63" s="872"/>
      <c r="AT63" s="872"/>
      <c r="AU63" s="872">
        <v>
1128728</v>
      </c>
      <c r="AV63" s="872"/>
      <c r="AW63" s="872"/>
      <c r="AX63" s="872"/>
      <c r="AY63" s="872"/>
      <c r="AZ63" s="883"/>
      <c r="BA63" s="883"/>
      <c r="BB63" s="883"/>
      <c r="BC63" s="883"/>
      <c r="BD63" s="883"/>
      <c r="BE63" s="884"/>
      <c r="BF63" s="884"/>
      <c r="BG63" s="884"/>
      <c r="BH63" s="884"/>
      <c r="BI63" s="885"/>
      <c r="BJ63" s="886" t="s">
        <v>
111</v>
      </c>
      <c r="BK63" s="887"/>
      <c r="BL63" s="887"/>
      <c r="BM63" s="887"/>
      <c r="BN63" s="888"/>
      <c r="BO63" s="253"/>
      <c r="BP63" s="253"/>
      <c r="BQ63" s="250">
        <v>
57</v>
      </c>
      <c r="BR63" s="251"/>
      <c r="BS63" s="808"/>
      <c r="BT63" s="809"/>
      <c r="BU63" s="809"/>
      <c r="BV63" s="809"/>
      <c r="BW63" s="809"/>
      <c r="BX63" s="809"/>
      <c r="BY63" s="809"/>
      <c r="BZ63" s="809"/>
      <c r="CA63" s="809"/>
      <c r="CB63" s="809"/>
      <c r="CC63" s="809"/>
      <c r="CD63" s="809"/>
      <c r="CE63" s="809"/>
      <c r="CF63" s="809"/>
      <c r="CG63" s="810"/>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761"/>
      <c r="DW63" s="762"/>
      <c r="DX63" s="762"/>
      <c r="DY63" s="762"/>
      <c r="DZ63" s="763"/>
      <c r="EA63" s="234"/>
    </row>
    <row r="64" spans="1:131" s="235" customFormat="1" ht="26.25" customHeight="1">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
58</v>
      </c>
      <c r="BR64" s="251"/>
      <c r="BS64" s="808"/>
      <c r="BT64" s="809"/>
      <c r="BU64" s="809"/>
      <c r="BV64" s="809"/>
      <c r="BW64" s="809"/>
      <c r="BX64" s="809"/>
      <c r="BY64" s="809"/>
      <c r="BZ64" s="809"/>
      <c r="CA64" s="809"/>
      <c r="CB64" s="809"/>
      <c r="CC64" s="809"/>
      <c r="CD64" s="809"/>
      <c r="CE64" s="809"/>
      <c r="CF64" s="809"/>
      <c r="CG64" s="810"/>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761"/>
      <c r="DW64" s="762"/>
      <c r="DX64" s="762"/>
      <c r="DY64" s="762"/>
      <c r="DZ64" s="763"/>
      <c r="EA64" s="234"/>
    </row>
    <row r="65" spans="1:131" s="235" customFormat="1" ht="26.25" customHeight="1" thickBot="1">
      <c r="A65" s="240" t="s">
        <v>
389</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
59</v>
      </c>
      <c r="BR65" s="251"/>
      <c r="BS65" s="808"/>
      <c r="BT65" s="809"/>
      <c r="BU65" s="809"/>
      <c r="BV65" s="809"/>
      <c r="BW65" s="809"/>
      <c r="BX65" s="809"/>
      <c r="BY65" s="809"/>
      <c r="BZ65" s="809"/>
      <c r="CA65" s="809"/>
      <c r="CB65" s="809"/>
      <c r="CC65" s="809"/>
      <c r="CD65" s="809"/>
      <c r="CE65" s="809"/>
      <c r="CF65" s="809"/>
      <c r="CG65" s="810"/>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761"/>
      <c r="DW65" s="762"/>
      <c r="DX65" s="762"/>
      <c r="DY65" s="762"/>
      <c r="DZ65" s="763"/>
      <c r="EA65" s="234"/>
    </row>
    <row r="66" spans="1:131" s="235" customFormat="1" ht="26.25" customHeight="1">
      <c r="A66" s="753" t="s">
        <v>
390</v>
      </c>
      <c r="B66" s="754"/>
      <c r="C66" s="754"/>
      <c r="D66" s="754"/>
      <c r="E66" s="754"/>
      <c r="F66" s="754"/>
      <c r="G66" s="754"/>
      <c r="H66" s="754"/>
      <c r="I66" s="754"/>
      <c r="J66" s="754"/>
      <c r="K66" s="754"/>
      <c r="L66" s="754"/>
      <c r="M66" s="754"/>
      <c r="N66" s="754"/>
      <c r="O66" s="754"/>
      <c r="P66" s="755"/>
      <c r="Q66" s="747" t="s">
        <v>
363</v>
      </c>
      <c r="R66" s="748"/>
      <c r="S66" s="748"/>
      <c r="T66" s="748"/>
      <c r="U66" s="759"/>
      <c r="V66" s="747" t="s">
        <v>
391</v>
      </c>
      <c r="W66" s="748"/>
      <c r="X66" s="748"/>
      <c r="Y66" s="748"/>
      <c r="Z66" s="759"/>
      <c r="AA66" s="747" t="s">
        <v>
392</v>
      </c>
      <c r="AB66" s="748"/>
      <c r="AC66" s="748"/>
      <c r="AD66" s="748"/>
      <c r="AE66" s="759"/>
      <c r="AF66" s="889" t="s">
        <v>
393</v>
      </c>
      <c r="AG66" s="850"/>
      <c r="AH66" s="850"/>
      <c r="AI66" s="850"/>
      <c r="AJ66" s="890"/>
      <c r="AK66" s="747" t="s">
        <v>
394</v>
      </c>
      <c r="AL66" s="754"/>
      <c r="AM66" s="754"/>
      <c r="AN66" s="754"/>
      <c r="AO66" s="755"/>
      <c r="AP66" s="747" t="s">
        <v>
368</v>
      </c>
      <c r="AQ66" s="748"/>
      <c r="AR66" s="748"/>
      <c r="AS66" s="748"/>
      <c r="AT66" s="759"/>
      <c r="AU66" s="747" t="s">
        <v>
395</v>
      </c>
      <c r="AV66" s="748"/>
      <c r="AW66" s="748"/>
      <c r="AX66" s="748"/>
      <c r="AY66" s="759"/>
      <c r="AZ66" s="747" t="s">
        <v>
347</v>
      </c>
      <c r="BA66" s="748"/>
      <c r="BB66" s="748"/>
      <c r="BC66" s="748"/>
      <c r="BD66" s="749"/>
      <c r="BE66" s="253"/>
      <c r="BF66" s="253"/>
      <c r="BG66" s="253"/>
      <c r="BH66" s="253"/>
      <c r="BI66" s="253"/>
      <c r="BJ66" s="253"/>
      <c r="BK66" s="253"/>
      <c r="BL66" s="253"/>
      <c r="BM66" s="253"/>
      <c r="BN66" s="253"/>
      <c r="BO66" s="253"/>
      <c r="BP66" s="253"/>
      <c r="BQ66" s="250">
        <v>
60</v>
      </c>
      <c r="BR66" s="255"/>
      <c r="BS66" s="900"/>
      <c r="BT66" s="901"/>
      <c r="BU66" s="901"/>
      <c r="BV66" s="901"/>
      <c r="BW66" s="901"/>
      <c r="BX66" s="901"/>
      <c r="BY66" s="901"/>
      <c r="BZ66" s="901"/>
      <c r="CA66" s="901"/>
      <c r="CB66" s="901"/>
      <c r="CC66" s="901"/>
      <c r="CD66" s="901"/>
      <c r="CE66" s="901"/>
      <c r="CF66" s="901"/>
      <c r="CG66" s="902"/>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4"/>
    </row>
    <row r="67" spans="1:131" s="235" customFormat="1" ht="26.25" customHeight="1" thickBot="1">
      <c r="A67" s="756"/>
      <c r="B67" s="757"/>
      <c r="C67" s="757"/>
      <c r="D67" s="757"/>
      <c r="E67" s="757"/>
      <c r="F67" s="757"/>
      <c r="G67" s="757"/>
      <c r="H67" s="757"/>
      <c r="I67" s="757"/>
      <c r="J67" s="757"/>
      <c r="K67" s="757"/>
      <c r="L67" s="757"/>
      <c r="M67" s="757"/>
      <c r="N67" s="757"/>
      <c r="O67" s="757"/>
      <c r="P67" s="758"/>
      <c r="Q67" s="750"/>
      <c r="R67" s="751"/>
      <c r="S67" s="751"/>
      <c r="T67" s="751"/>
      <c r="U67" s="760"/>
      <c r="V67" s="750"/>
      <c r="W67" s="751"/>
      <c r="X67" s="751"/>
      <c r="Y67" s="751"/>
      <c r="Z67" s="760"/>
      <c r="AA67" s="750"/>
      <c r="AB67" s="751"/>
      <c r="AC67" s="751"/>
      <c r="AD67" s="751"/>
      <c r="AE67" s="760"/>
      <c r="AF67" s="891"/>
      <c r="AG67" s="853"/>
      <c r="AH67" s="853"/>
      <c r="AI67" s="853"/>
      <c r="AJ67" s="892"/>
      <c r="AK67" s="893"/>
      <c r="AL67" s="757"/>
      <c r="AM67" s="757"/>
      <c r="AN67" s="757"/>
      <c r="AO67" s="758"/>
      <c r="AP67" s="750"/>
      <c r="AQ67" s="751"/>
      <c r="AR67" s="751"/>
      <c r="AS67" s="751"/>
      <c r="AT67" s="760"/>
      <c r="AU67" s="750"/>
      <c r="AV67" s="751"/>
      <c r="AW67" s="751"/>
      <c r="AX67" s="751"/>
      <c r="AY67" s="760"/>
      <c r="AZ67" s="750"/>
      <c r="BA67" s="751"/>
      <c r="BB67" s="751"/>
      <c r="BC67" s="751"/>
      <c r="BD67" s="752"/>
      <c r="BE67" s="253"/>
      <c r="BF67" s="253"/>
      <c r="BG67" s="253"/>
      <c r="BH67" s="253"/>
      <c r="BI67" s="253"/>
      <c r="BJ67" s="253"/>
      <c r="BK67" s="253"/>
      <c r="BL67" s="253"/>
      <c r="BM67" s="253"/>
      <c r="BN67" s="253"/>
      <c r="BO67" s="253"/>
      <c r="BP67" s="253"/>
      <c r="BQ67" s="250">
        <v>
61</v>
      </c>
      <c r="BR67" s="255"/>
      <c r="BS67" s="900"/>
      <c r="BT67" s="901"/>
      <c r="BU67" s="901"/>
      <c r="BV67" s="901"/>
      <c r="BW67" s="901"/>
      <c r="BX67" s="901"/>
      <c r="BY67" s="901"/>
      <c r="BZ67" s="901"/>
      <c r="CA67" s="901"/>
      <c r="CB67" s="901"/>
      <c r="CC67" s="901"/>
      <c r="CD67" s="901"/>
      <c r="CE67" s="901"/>
      <c r="CF67" s="901"/>
      <c r="CG67" s="902"/>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4"/>
    </row>
    <row r="68" spans="1:131" s="235" customFormat="1" ht="26.25" customHeight="1" thickTop="1">
      <c r="A68" s="246">
        <v>
1</v>
      </c>
      <c r="B68" s="906"/>
      <c r="C68" s="907"/>
      <c r="D68" s="907"/>
      <c r="E68" s="907"/>
      <c r="F68" s="907"/>
      <c r="G68" s="907"/>
      <c r="H68" s="907"/>
      <c r="I68" s="907"/>
      <c r="J68" s="907"/>
      <c r="K68" s="907"/>
      <c r="L68" s="907"/>
      <c r="M68" s="907"/>
      <c r="N68" s="907"/>
      <c r="O68" s="907"/>
      <c r="P68" s="908"/>
      <c r="Q68" s="909"/>
      <c r="R68" s="903"/>
      <c r="S68" s="903"/>
      <c r="T68" s="903"/>
      <c r="U68" s="903"/>
      <c r="V68" s="903"/>
      <c r="W68" s="903"/>
      <c r="X68" s="903"/>
      <c r="Y68" s="903"/>
      <c r="Z68" s="903"/>
      <c r="AA68" s="903"/>
      <c r="AB68" s="903"/>
      <c r="AC68" s="903"/>
      <c r="AD68" s="903"/>
      <c r="AE68" s="903"/>
      <c r="AF68" s="903"/>
      <c r="AG68" s="903"/>
      <c r="AH68" s="903"/>
      <c r="AI68" s="903"/>
      <c r="AJ68" s="903"/>
      <c r="AK68" s="903"/>
      <c r="AL68" s="903"/>
      <c r="AM68" s="903"/>
      <c r="AN68" s="903"/>
      <c r="AO68" s="903"/>
      <c r="AP68" s="903"/>
      <c r="AQ68" s="903"/>
      <c r="AR68" s="903"/>
      <c r="AS68" s="903"/>
      <c r="AT68" s="903"/>
      <c r="AU68" s="903"/>
      <c r="AV68" s="903"/>
      <c r="AW68" s="903"/>
      <c r="AX68" s="903"/>
      <c r="AY68" s="903"/>
      <c r="AZ68" s="904"/>
      <c r="BA68" s="904"/>
      <c r="BB68" s="904"/>
      <c r="BC68" s="904"/>
      <c r="BD68" s="905"/>
      <c r="BE68" s="253"/>
      <c r="BF68" s="253"/>
      <c r="BG68" s="253"/>
      <c r="BH68" s="253"/>
      <c r="BI68" s="253"/>
      <c r="BJ68" s="253"/>
      <c r="BK68" s="253"/>
      <c r="BL68" s="253"/>
      <c r="BM68" s="253"/>
      <c r="BN68" s="253"/>
      <c r="BO68" s="253"/>
      <c r="BP68" s="253"/>
      <c r="BQ68" s="250">
        <v>
62</v>
      </c>
      <c r="BR68" s="255"/>
      <c r="BS68" s="900"/>
      <c r="BT68" s="901"/>
      <c r="BU68" s="901"/>
      <c r="BV68" s="901"/>
      <c r="BW68" s="901"/>
      <c r="BX68" s="901"/>
      <c r="BY68" s="901"/>
      <c r="BZ68" s="901"/>
      <c r="CA68" s="901"/>
      <c r="CB68" s="901"/>
      <c r="CC68" s="901"/>
      <c r="CD68" s="901"/>
      <c r="CE68" s="901"/>
      <c r="CF68" s="901"/>
      <c r="CG68" s="902"/>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4"/>
    </row>
    <row r="69" spans="1:131" s="235" customFormat="1" ht="26.25" customHeight="1">
      <c r="A69" s="249">
        <v>
2</v>
      </c>
      <c r="B69" s="910"/>
      <c r="C69" s="911"/>
      <c r="D69" s="911"/>
      <c r="E69" s="911"/>
      <c r="F69" s="911"/>
      <c r="G69" s="911"/>
      <c r="H69" s="911"/>
      <c r="I69" s="911"/>
      <c r="J69" s="911"/>
      <c r="K69" s="911"/>
      <c r="L69" s="911"/>
      <c r="M69" s="911"/>
      <c r="N69" s="911"/>
      <c r="O69" s="911"/>
      <c r="P69" s="912"/>
      <c r="Q69" s="913"/>
      <c r="R69" s="743"/>
      <c r="S69" s="743"/>
      <c r="T69" s="743"/>
      <c r="U69" s="743"/>
      <c r="V69" s="743"/>
      <c r="W69" s="743"/>
      <c r="X69" s="743"/>
      <c r="Y69" s="743"/>
      <c r="Z69" s="743"/>
      <c r="AA69" s="743"/>
      <c r="AB69" s="743"/>
      <c r="AC69" s="743"/>
      <c r="AD69" s="743"/>
      <c r="AE69" s="743"/>
      <c r="AF69" s="743"/>
      <c r="AG69" s="743"/>
      <c r="AH69" s="743"/>
      <c r="AI69" s="743"/>
      <c r="AJ69" s="743"/>
      <c r="AK69" s="743"/>
      <c r="AL69" s="743"/>
      <c r="AM69" s="743"/>
      <c r="AN69" s="743"/>
      <c r="AO69" s="743"/>
      <c r="AP69" s="743"/>
      <c r="AQ69" s="743"/>
      <c r="AR69" s="743"/>
      <c r="AS69" s="743"/>
      <c r="AT69" s="743"/>
      <c r="AU69" s="743"/>
      <c r="AV69" s="743"/>
      <c r="AW69" s="743"/>
      <c r="AX69" s="743"/>
      <c r="AY69" s="743"/>
      <c r="AZ69" s="914"/>
      <c r="BA69" s="914"/>
      <c r="BB69" s="914"/>
      <c r="BC69" s="914"/>
      <c r="BD69" s="915"/>
      <c r="BE69" s="253"/>
      <c r="BF69" s="253"/>
      <c r="BG69" s="253"/>
      <c r="BH69" s="253"/>
      <c r="BI69" s="253"/>
      <c r="BJ69" s="253"/>
      <c r="BK69" s="253"/>
      <c r="BL69" s="253"/>
      <c r="BM69" s="253"/>
      <c r="BN69" s="253"/>
      <c r="BO69" s="253"/>
      <c r="BP69" s="253"/>
      <c r="BQ69" s="250">
        <v>
63</v>
      </c>
      <c r="BR69" s="255"/>
      <c r="BS69" s="900"/>
      <c r="BT69" s="901"/>
      <c r="BU69" s="901"/>
      <c r="BV69" s="901"/>
      <c r="BW69" s="901"/>
      <c r="BX69" s="901"/>
      <c r="BY69" s="901"/>
      <c r="BZ69" s="901"/>
      <c r="CA69" s="901"/>
      <c r="CB69" s="901"/>
      <c r="CC69" s="901"/>
      <c r="CD69" s="901"/>
      <c r="CE69" s="901"/>
      <c r="CF69" s="901"/>
      <c r="CG69" s="902"/>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4"/>
    </row>
    <row r="70" spans="1:131" s="235" customFormat="1" ht="26.25" customHeight="1">
      <c r="A70" s="249">
        <v>
3</v>
      </c>
      <c r="B70" s="910"/>
      <c r="C70" s="911"/>
      <c r="D70" s="911"/>
      <c r="E70" s="911"/>
      <c r="F70" s="911"/>
      <c r="G70" s="911"/>
      <c r="H70" s="911"/>
      <c r="I70" s="911"/>
      <c r="J70" s="911"/>
      <c r="K70" s="911"/>
      <c r="L70" s="911"/>
      <c r="M70" s="911"/>
      <c r="N70" s="911"/>
      <c r="O70" s="911"/>
      <c r="P70" s="912"/>
      <c r="Q70" s="913"/>
      <c r="R70" s="743"/>
      <c r="S70" s="743"/>
      <c r="T70" s="743"/>
      <c r="U70" s="743"/>
      <c r="V70" s="743"/>
      <c r="W70" s="743"/>
      <c r="X70" s="743"/>
      <c r="Y70" s="743"/>
      <c r="Z70" s="743"/>
      <c r="AA70" s="743"/>
      <c r="AB70" s="743"/>
      <c r="AC70" s="743"/>
      <c r="AD70" s="743"/>
      <c r="AE70" s="743"/>
      <c r="AF70" s="743"/>
      <c r="AG70" s="743"/>
      <c r="AH70" s="743"/>
      <c r="AI70" s="743"/>
      <c r="AJ70" s="743"/>
      <c r="AK70" s="743"/>
      <c r="AL70" s="743"/>
      <c r="AM70" s="743"/>
      <c r="AN70" s="743"/>
      <c r="AO70" s="743"/>
      <c r="AP70" s="743"/>
      <c r="AQ70" s="743"/>
      <c r="AR70" s="743"/>
      <c r="AS70" s="743"/>
      <c r="AT70" s="743"/>
      <c r="AU70" s="743"/>
      <c r="AV70" s="743"/>
      <c r="AW70" s="743"/>
      <c r="AX70" s="743"/>
      <c r="AY70" s="743"/>
      <c r="AZ70" s="914"/>
      <c r="BA70" s="914"/>
      <c r="BB70" s="914"/>
      <c r="BC70" s="914"/>
      <c r="BD70" s="915"/>
      <c r="BE70" s="253"/>
      <c r="BF70" s="253"/>
      <c r="BG70" s="253"/>
      <c r="BH70" s="253"/>
      <c r="BI70" s="253"/>
      <c r="BJ70" s="253"/>
      <c r="BK70" s="253"/>
      <c r="BL70" s="253"/>
      <c r="BM70" s="253"/>
      <c r="BN70" s="253"/>
      <c r="BO70" s="253"/>
      <c r="BP70" s="253"/>
      <c r="BQ70" s="250">
        <v>
64</v>
      </c>
      <c r="BR70" s="255"/>
      <c r="BS70" s="900"/>
      <c r="BT70" s="901"/>
      <c r="BU70" s="901"/>
      <c r="BV70" s="901"/>
      <c r="BW70" s="901"/>
      <c r="BX70" s="901"/>
      <c r="BY70" s="901"/>
      <c r="BZ70" s="901"/>
      <c r="CA70" s="901"/>
      <c r="CB70" s="901"/>
      <c r="CC70" s="901"/>
      <c r="CD70" s="901"/>
      <c r="CE70" s="901"/>
      <c r="CF70" s="901"/>
      <c r="CG70" s="902"/>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4"/>
    </row>
    <row r="71" spans="1:131" s="235" customFormat="1" ht="26.25" customHeight="1">
      <c r="A71" s="249">
        <v>
4</v>
      </c>
      <c r="B71" s="910"/>
      <c r="C71" s="911"/>
      <c r="D71" s="911"/>
      <c r="E71" s="911"/>
      <c r="F71" s="911"/>
      <c r="G71" s="911"/>
      <c r="H71" s="911"/>
      <c r="I71" s="911"/>
      <c r="J71" s="911"/>
      <c r="K71" s="911"/>
      <c r="L71" s="911"/>
      <c r="M71" s="911"/>
      <c r="N71" s="911"/>
      <c r="O71" s="911"/>
      <c r="P71" s="912"/>
      <c r="Q71" s="913"/>
      <c r="R71" s="743"/>
      <c r="S71" s="743"/>
      <c r="T71" s="743"/>
      <c r="U71" s="743"/>
      <c r="V71" s="743"/>
      <c r="W71" s="743"/>
      <c r="X71" s="743"/>
      <c r="Y71" s="743"/>
      <c r="Z71" s="743"/>
      <c r="AA71" s="743"/>
      <c r="AB71" s="743"/>
      <c r="AC71" s="743"/>
      <c r="AD71" s="743"/>
      <c r="AE71" s="743"/>
      <c r="AF71" s="743"/>
      <c r="AG71" s="743"/>
      <c r="AH71" s="743"/>
      <c r="AI71" s="743"/>
      <c r="AJ71" s="743"/>
      <c r="AK71" s="743"/>
      <c r="AL71" s="743"/>
      <c r="AM71" s="743"/>
      <c r="AN71" s="743"/>
      <c r="AO71" s="743"/>
      <c r="AP71" s="743"/>
      <c r="AQ71" s="743"/>
      <c r="AR71" s="743"/>
      <c r="AS71" s="743"/>
      <c r="AT71" s="743"/>
      <c r="AU71" s="743"/>
      <c r="AV71" s="743"/>
      <c r="AW71" s="743"/>
      <c r="AX71" s="743"/>
      <c r="AY71" s="743"/>
      <c r="AZ71" s="914"/>
      <c r="BA71" s="914"/>
      <c r="BB71" s="914"/>
      <c r="BC71" s="914"/>
      <c r="BD71" s="915"/>
      <c r="BE71" s="253"/>
      <c r="BF71" s="253"/>
      <c r="BG71" s="253"/>
      <c r="BH71" s="253"/>
      <c r="BI71" s="253"/>
      <c r="BJ71" s="253"/>
      <c r="BK71" s="253"/>
      <c r="BL71" s="253"/>
      <c r="BM71" s="253"/>
      <c r="BN71" s="253"/>
      <c r="BO71" s="253"/>
      <c r="BP71" s="253"/>
      <c r="BQ71" s="250">
        <v>
65</v>
      </c>
      <c r="BR71" s="255"/>
      <c r="BS71" s="900"/>
      <c r="BT71" s="901"/>
      <c r="BU71" s="901"/>
      <c r="BV71" s="901"/>
      <c r="BW71" s="901"/>
      <c r="BX71" s="901"/>
      <c r="BY71" s="901"/>
      <c r="BZ71" s="901"/>
      <c r="CA71" s="901"/>
      <c r="CB71" s="901"/>
      <c r="CC71" s="901"/>
      <c r="CD71" s="901"/>
      <c r="CE71" s="901"/>
      <c r="CF71" s="901"/>
      <c r="CG71" s="902"/>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4"/>
    </row>
    <row r="72" spans="1:131" s="235" customFormat="1" ht="26.25" customHeight="1">
      <c r="A72" s="249">
        <v>
5</v>
      </c>
      <c r="B72" s="910"/>
      <c r="C72" s="911"/>
      <c r="D72" s="911"/>
      <c r="E72" s="911"/>
      <c r="F72" s="911"/>
      <c r="G72" s="911"/>
      <c r="H72" s="911"/>
      <c r="I72" s="911"/>
      <c r="J72" s="911"/>
      <c r="K72" s="911"/>
      <c r="L72" s="911"/>
      <c r="M72" s="911"/>
      <c r="N72" s="911"/>
      <c r="O72" s="911"/>
      <c r="P72" s="912"/>
      <c r="Q72" s="91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3"/>
      <c r="AY72" s="743"/>
      <c r="AZ72" s="914"/>
      <c r="BA72" s="914"/>
      <c r="BB72" s="914"/>
      <c r="BC72" s="914"/>
      <c r="BD72" s="915"/>
      <c r="BE72" s="253"/>
      <c r="BF72" s="253"/>
      <c r="BG72" s="253"/>
      <c r="BH72" s="253"/>
      <c r="BI72" s="253"/>
      <c r="BJ72" s="253"/>
      <c r="BK72" s="253"/>
      <c r="BL72" s="253"/>
      <c r="BM72" s="253"/>
      <c r="BN72" s="253"/>
      <c r="BO72" s="253"/>
      <c r="BP72" s="253"/>
      <c r="BQ72" s="250">
        <v>
66</v>
      </c>
      <c r="BR72" s="255"/>
      <c r="BS72" s="900"/>
      <c r="BT72" s="901"/>
      <c r="BU72" s="901"/>
      <c r="BV72" s="901"/>
      <c r="BW72" s="901"/>
      <c r="BX72" s="901"/>
      <c r="BY72" s="901"/>
      <c r="BZ72" s="901"/>
      <c r="CA72" s="901"/>
      <c r="CB72" s="901"/>
      <c r="CC72" s="901"/>
      <c r="CD72" s="901"/>
      <c r="CE72" s="901"/>
      <c r="CF72" s="901"/>
      <c r="CG72" s="902"/>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4"/>
    </row>
    <row r="73" spans="1:131" s="235" customFormat="1" ht="26.25" customHeight="1">
      <c r="A73" s="249">
        <v>
6</v>
      </c>
      <c r="B73" s="910"/>
      <c r="C73" s="911"/>
      <c r="D73" s="911"/>
      <c r="E73" s="911"/>
      <c r="F73" s="911"/>
      <c r="G73" s="911"/>
      <c r="H73" s="911"/>
      <c r="I73" s="911"/>
      <c r="J73" s="911"/>
      <c r="K73" s="911"/>
      <c r="L73" s="911"/>
      <c r="M73" s="911"/>
      <c r="N73" s="911"/>
      <c r="O73" s="911"/>
      <c r="P73" s="912"/>
      <c r="Q73" s="91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3"/>
      <c r="AY73" s="743"/>
      <c r="AZ73" s="914"/>
      <c r="BA73" s="914"/>
      <c r="BB73" s="914"/>
      <c r="BC73" s="914"/>
      <c r="BD73" s="915"/>
      <c r="BE73" s="253"/>
      <c r="BF73" s="253"/>
      <c r="BG73" s="253"/>
      <c r="BH73" s="253"/>
      <c r="BI73" s="253"/>
      <c r="BJ73" s="253"/>
      <c r="BK73" s="253"/>
      <c r="BL73" s="253"/>
      <c r="BM73" s="253"/>
      <c r="BN73" s="253"/>
      <c r="BO73" s="253"/>
      <c r="BP73" s="253"/>
      <c r="BQ73" s="250">
        <v>
67</v>
      </c>
      <c r="BR73" s="255"/>
      <c r="BS73" s="900"/>
      <c r="BT73" s="901"/>
      <c r="BU73" s="901"/>
      <c r="BV73" s="901"/>
      <c r="BW73" s="901"/>
      <c r="BX73" s="901"/>
      <c r="BY73" s="901"/>
      <c r="BZ73" s="901"/>
      <c r="CA73" s="901"/>
      <c r="CB73" s="901"/>
      <c r="CC73" s="901"/>
      <c r="CD73" s="901"/>
      <c r="CE73" s="901"/>
      <c r="CF73" s="901"/>
      <c r="CG73" s="902"/>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4"/>
    </row>
    <row r="74" spans="1:131" s="235" customFormat="1" ht="26.25" customHeight="1">
      <c r="A74" s="249">
        <v>
7</v>
      </c>
      <c r="B74" s="910"/>
      <c r="C74" s="911"/>
      <c r="D74" s="911"/>
      <c r="E74" s="911"/>
      <c r="F74" s="911"/>
      <c r="G74" s="911"/>
      <c r="H74" s="911"/>
      <c r="I74" s="911"/>
      <c r="J74" s="911"/>
      <c r="K74" s="911"/>
      <c r="L74" s="911"/>
      <c r="M74" s="911"/>
      <c r="N74" s="911"/>
      <c r="O74" s="911"/>
      <c r="P74" s="912"/>
      <c r="Q74" s="913"/>
      <c r="R74" s="743"/>
      <c r="S74" s="743"/>
      <c r="T74" s="743"/>
      <c r="U74" s="743"/>
      <c r="V74" s="743"/>
      <c r="W74" s="743"/>
      <c r="X74" s="743"/>
      <c r="Y74" s="743"/>
      <c r="Z74" s="743"/>
      <c r="AA74" s="743"/>
      <c r="AB74" s="743"/>
      <c r="AC74" s="743"/>
      <c r="AD74" s="743"/>
      <c r="AE74" s="743"/>
      <c r="AF74" s="743"/>
      <c r="AG74" s="743"/>
      <c r="AH74" s="743"/>
      <c r="AI74" s="743"/>
      <c r="AJ74" s="743"/>
      <c r="AK74" s="743"/>
      <c r="AL74" s="743"/>
      <c r="AM74" s="743"/>
      <c r="AN74" s="743"/>
      <c r="AO74" s="743"/>
      <c r="AP74" s="743"/>
      <c r="AQ74" s="743"/>
      <c r="AR74" s="743"/>
      <c r="AS74" s="743"/>
      <c r="AT74" s="743"/>
      <c r="AU74" s="743"/>
      <c r="AV74" s="743"/>
      <c r="AW74" s="743"/>
      <c r="AX74" s="743"/>
      <c r="AY74" s="743"/>
      <c r="AZ74" s="914"/>
      <c r="BA74" s="914"/>
      <c r="BB74" s="914"/>
      <c r="BC74" s="914"/>
      <c r="BD74" s="915"/>
      <c r="BE74" s="253"/>
      <c r="BF74" s="253"/>
      <c r="BG74" s="253"/>
      <c r="BH74" s="253"/>
      <c r="BI74" s="253"/>
      <c r="BJ74" s="253"/>
      <c r="BK74" s="253"/>
      <c r="BL74" s="253"/>
      <c r="BM74" s="253"/>
      <c r="BN74" s="253"/>
      <c r="BO74" s="253"/>
      <c r="BP74" s="253"/>
      <c r="BQ74" s="250">
        <v>
68</v>
      </c>
      <c r="BR74" s="255"/>
      <c r="BS74" s="900"/>
      <c r="BT74" s="901"/>
      <c r="BU74" s="901"/>
      <c r="BV74" s="901"/>
      <c r="BW74" s="901"/>
      <c r="BX74" s="901"/>
      <c r="BY74" s="901"/>
      <c r="BZ74" s="901"/>
      <c r="CA74" s="901"/>
      <c r="CB74" s="901"/>
      <c r="CC74" s="901"/>
      <c r="CD74" s="901"/>
      <c r="CE74" s="901"/>
      <c r="CF74" s="901"/>
      <c r="CG74" s="902"/>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4"/>
    </row>
    <row r="75" spans="1:131" s="235" customFormat="1" ht="26.25" customHeight="1">
      <c r="A75" s="249">
        <v>
8</v>
      </c>
      <c r="B75" s="910"/>
      <c r="C75" s="911"/>
      <c r="D75" s="911"/>
      <c r="E75" s="911"/>
      <c r="F75" s="911"/>
      <c r="G75" s="911"/>
      <c r="H75" s="911"/>
      <c r="I75" s="911"/>
      <c r="J75" s="911"/>
      <c r="K75" s="911"/>
      <c r="L75" s="911"/>
      <c r="M75" s="911"/>
      <c r="N75" s="911"/>
      <c r="O75" s="911"/>
      <c r="P75" s="912"/>
      <c r="Q75" s="916"/>
      <c r="R75" s="917"/>
      <c r="S75" s="917"/>
      <c r="T75" s="917"/>
      <c r="U75" s="742"/>
      <c r="V75" s="918"/>
      <c r="W75" s="917"/>
      <c r="X75" s="917"/>
      <c r="Y75" s="917"/>
      <c r="Z75" s="742"/>
      <c r="AA75" s="918"/>
      <c r="AB75" s="917"/>
      <c r="AC75" s="917"/>
      <c r="AD75" s="917"/>
      <c r="AE75" s="742"/>
      <c r="AF75" s="918"/>
      <c r="AG75" s="917"/>
      <c r="AH75" s="917"/>
      <c r="AI75" s="917"/>
      <c r="AJ75" s="742"/>
      <c r="AK75" s="918"/>
      <c r="AL75" s="917"/>
      <c r="AM75" s="917"/>
      <c r="AN75" s="917"/>
      <c r="AO75" s="742"/>
      <c r="AP75" s="918"/>
      <c r="AQ75" s="917"/>
      <c r="AR75" s="917"/>
      <c r="AS75" s="917"/>
      <c r="AT75" s="742"/>
      <c r="AU75" s="918"/>
      <c r="AV75" s="917"/>
      <c r="AW75" s="917"/>
      <c r="AX75" s="917"/>
      <c r="AY75" s="742"/>
      <c r="AZ75" s="914"/>
      <c r="BA75" s="914"/>
      <c r="BB75" s="914"/>
      <c r="BC75" s="914"/>
      <c r="BD75" s="915"/>
      <c r="BE75" s="253"/>
      <c r="BF75" s="253"/>
      <c r="BG75" s="253"/>
      <c r="BH75" s="253"/>
      <c r="BI75" s="253"/>
      <c r="BJ75" s="253"/>
      <c r="BK75" s="253"/>
      <c r="BL75" s="253"/>
      <c r="BM75" s="253"/>
      <c r="BN75" s="253"/>
      <c r="BO75" s="253"/>
      <c r="BP75" s="253"/>
      <c r="BQ75" s="250">
        <v>
69</v>
      </c>
      <c r="BR75" s="255"/>
      <c r="BS75" s="900"/>
      <c r="BT75" s="901"/>
      <c r="BU75" s="901"/>
      <c r="BV75" s="901"/>
      <c r="BW75" s="901"/>
      <c r="BX75" s="901"/>
      <c r="BY75" s="901"/>
      <c r="BZ75" s="901"/>
      <c r="CA75" s="901"/>
      <c r="CB75" s="901"/>
      <c r="CC75" s="901"/>
      <c r="CD75" s="901"/>
      <c r="CE75" s="901"/>
      <c r="CF75" s="901"/>
      <c r="CG75" s="902"/>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4"/>
    </row>
    <row r="76" spans="1:131" s="235" customFormat="1" ht="26.25" customHeight="1">
      <c r="A76" s="249">
        <v>
9</v>
      </c>
      <c r="B76" s="910"/>
      <c r="C76" s="911"/>
      <c r="D76" s="911"/>
      <c r="E76" s="911"/>
      <c r="F76" s="911"/>
      <c r="G76" s="911"/>
      <c r="H76" s="911"/>
      <c r="I76" s="911"/>
      <c r="J76" s="911"/>
      <c r="K76" s="911"/>
      <c r="L76" s="911"/>
      <c r="M76" s="911"/>
      <c r="N76" s="911"/>
      <c r="O76" s="911"/>
      <c r="P76" s="912"/>
      <c r="Q76" s="916"/>
      <c r="R76" s="917"/>
      <c r="S76" s="917"/>
      <c r="T76" s="917"/>
      <c r="U76" s="742"/>
      <c r="V76" s="918"/>
      <c r="W76" s="917"/>
      <c r="X76" s="917"/>
      <c r="Y76" s="917"/>
      <c r="Z76" s="742"/>
      <c r="AA76" s="918"/>
      <c r="AB76" s="917"/>
      <c r="AC76" s="917"/>
      <c r="AD76" s="917"/>
      <c r="AE76" s="742"/>
      <c r="AF76" s="918"/>
      <c r="AG76" s="917"/>
      <c r="AH76" s="917"/>
      <c r="AI76" s="917"/>
      <c r="AJ76" s="742"/>
      <c r="AK76" s="918"/>
      <c r="AL76" s="917"/>
      <c r="AM76" s="917"/>
      <c r="AN76" s="917"/>
      <c r="AO76" s="742"/>
      <c r="AP76" s="918"/>
      <c r="AQ76" s="917"/>
      <c r="AR76" s="917"/>
      <c r="AS76" s="917"/>
      <c r="AT76" s="742"/>
      <c r="AU76" s="918"/>
      <c r="AV76" s="917"/>
      <c r="AW76" s="917"/>
      <c r="AX76" s="917"/>
      <c r="AY76" s="742"/>
      <c r="AZ76" s="914"/>
      <c r="BA76" s="914"/>
      <c r="BB76" s="914"/>
      <c r="BC76" s="914"/>
      <c r="BD76" s="915"/>
      <c r="BE76" s="253"/>
      <c r="BF76" s="253"/>
      <c r="BG76" s="253"/>
      <c r="BH76" s="253"/>
      <c r="BI76" s="253"/>
      <c r="BJ76" s="253"/>
      <c r="BK76" s="253"/>
      <c r="BL76" s="253"/>
      <c r="BM76" s="253"/>
      <c r="BN76" s="253"/>
      <c r="BO76" s="253"/>
      <c r="BP76" s="253"/>
      <c r="BQ76" s="250">
        <v>
70</v>
      </c>
      <c r="BR76" s="255"/>
      <c r="BS76" s="900"/>
      <c r="BT76" s="901"/>
      <c r="BU76" s="901"/>
      <c r="BV76" s="901"/>
      <c r="BW76" s="901"/>
      <c r="BX76" s="901"/>
      <c r="BY76" s="901"/>
      <c r="BZ76" s="901"/>
      <c r="CA76" s="901"/>
      <c r="CB76" s="901"/>
      <c r="CC76" s="901"/>
      <c r="CD76" s="901"/>
      <c r="CE76" s="901"/>
      <c r="CF76" s="901"/>
      <c r="CG76" s="902"/>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4"/>
    </row>
    <row r="77" spans="1:131" s="235" customFormat="1" ht="26.25" customHeight="1">
      <c r="A77" s="249">
        <v>
10</v>
      </c>
      <c r="B77" s="910"/>
      <c r="C77" s="911"/>
      <c r="D77" s="911"/>
      <c r="E77" s="911"/>
      <c r="F77" s="911"/>
      <c r="G77" s="911"/>
      <c r="H77" s="911"/>
      <c r="I77" s="911"/>
      <c r="J77" s="911"/>
      <c r="K77" s="911"/>
      <c r="L77" s="911"/>
      <c r="M77" s="911"/>
      <c r="N77" s="911"/>
      <c r="O77" s="911"/>
      <c r="P77" s="912"/>
      <c r="Q77" s="916"/>
      <c r="R77" s="917"/>
      <c r="S77" s="917"/>
      <c r="T77" s="917"/>
      <c r="U77" s="742"/>
      <c r="V77" s="918"/>
      <c r="W77" s="917"/>
      <c r="X77" s="917"/>
      <c r="Y77" s="917"/>
      <c r="Z77" s="742"/>
      <c r="AA77" s="918"/>
      <c r="AB77" s="917"/>
      <c r="AC77" s="917"/>
      <c r="AD77" s="917"/>
      <c r="AE77" s="742"/>
      <c r="AF77" s="918"/>
      <c r="AG77" s="917"/>
      <c r="AH77" s="917"/>
      <c r="AI77" s="917"/>
      <c r="AJ77" s="742"/>
      <c r="AK77" s="918"/>
      <c r="AL77" s="917"/>
      <c r="AM77" s="917"/>
      <c r="AN77" s="917"/>
      <c r="AO77" s="742"/>
      <c r="AP77" s="918"/>
      <c r="AQ77" s="917"/>
      <c r="AR77" s="917"/>
      <c r="AS77" s="917"/>
      <c r="AT77" s="742"/>
      <c r="AU77" s="918"/>
      <c r="AV77" s="917"/>
      <c r="AW77" s="917"/>
      <c r="AX77" s="917"/>
      <c r="AY77" s="742"/>
      <c r="AZ77" s="914"/>
      <c r="BA77" s="914"/>
      <c r="BB77" s="914"/>
      <c r="BC77" s="914"/>
      <c r="BD77" s="915"/>
      <c r="BE77" s="253"/>
      <c r="BF77" s="253"/>
      <c r="BG77" s="253"/>
      <c r="BH77" s="253"/>
      <c r="BI77" s="253"/>
      <c r="BJ77" s="253"/>
      <c r="BK77" s="253"/>
      <c r="BL77" s="253"/>
      <c r="BM77" s="253"/>
      <c r="BN77" s="253"/>
      <c r="BO77" s="253"/>
      <c r="BP77" s="253"/>
      <c r="BQ77" s="250">
        <v>
71</v>
      </c>
      <c r="BR77" s="255"/>
      <c r="BS77" s="900"/>
      <c r="BT77" s="901"/>
      <c r="BU77" s="901"/>
      <c r="BV77" s="901"/>
      <c r="BW77" s="901"/>
      <c r="BX77" s="901"/>
      <c r="BY77" s="901"/>
      <c r="BZ77" s="901"/>
      <c r="CA77" s="901"/>
      <c r="CB77" s="901"/>
      <c r="CC77" s="901"/>
      <c r="CD77" s="901"/>
      <c r="CE77" s="901"/>
      <c r="CF77" s="901"/>
      <c r="CG77" s="902"/>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4"/>
    </row>
    <row r="78" spans="1:131" s="235" customFormat="1" ht="26.25" customHeight="1">
      <c r="A78" s="249">
        <v>
11</v>
      </c>
      <c r="B78" s="910"/>
      <c r="C78" s="911"/>
      <c r="D78" s="911"/>
      <c r="E78" s="911"/>
      <c r="F78" s="911"/>
      <c r="G78" s="911"/>
      <c r="H78" s="911"/>
      <c r="I78" s="911"/>
      <c r="J78" s="911"/>
      <c r="K78" s="911"/>
      <c r="L78" s="911"/>
      <c r="M78" s="911"/>
      <c r="N78" s="911"/>
      <c r="O78" s="911"/>
      <c r="P78" s="912"/>
      <c r="Q78" s="913"/>
      <c r="R78" s="743"/>
      <c r="S78" s="743"/>
      <c r="T78" s="743"/>
      <c r="U78" s="743"/>
      <c r="V78" s="743"/>
      <c r="W78" s="743"/>
      <c r="X78" s="743"/>
      <c r="Y78" s="743"/>
      <c r="Z78" s="743"/>
      <c r="AA78" s="743"/>
      <c r="AB78" s="743"/>
      <c r="AC78" s="743"/>
      <c r="AD78" s="743"/>
      <c r="AE78" s="743"/>
      <c r="AF78" s="743"/>
      <c r="AG78" s="743"/>
      <c r="AH78" s="743"/>
      <c r="AI78" s="743"/>
      <c r="AJ78" s="743"/>
      <c r="AK78" s="743"/>
      <c r="AL78" s="743"/>
      <c r="AM78" s="743"/>
      <c r="AN78" s="743"/>
      <c r="AO78" s="743"/>
      <c r="AP78" s="743"/>
      <c r="AQ78" s="743"/>
      <c r="AR78" s="743"/>
      <c r="AS78" s="743"/>
      <c r="AT78" s="743"/>
      <c r="AU78" s="743"/>
      <c r="AV78" s="743"/>
      <c r="AW78" s="743"/>
      <c r="AX78" s="743"/>
      <c r="AY78" s="743"/>
      <c r="AZ78" s="914"/>
      <c r="BA78" s="914"/>
      <c r="BB78" s="914"/>
      <c r="BC78" s="914"/>
      <c r="BD78" s="915"/>
      <c r="BE78" s="253"/>
      <c r="BF78" s="253"/>
      <c r="BG78" s="253"/>
      <c r="BH78" s="253"/>
      <c r="BI78" s="253"/>
      <c r="BJ78" s="256"/>
      <c r="BK78" s="256"/>
      <c r="BL78" s="256"/>
      <c r="BM78" s="256"/>
      <c r="BN78" s="256"/>
      <c r="BO78" s="253"/>
      <c r="BP78" s="253"/>
      <c r="BQ78" s="250">
        <v>
72</v>
      </c>
      <c r="BR78" s="255"/>
      <c r="BS78" s="900"/>
      <c r="BT78" s="901"/>
      <c r="BU78" s="901"/>
      <c r="BV78" s="901"/>
      <c r="BW78" s="901"/>
      <c r="BX78" s="901"/>
      <c r="BY78" s="901"/>
      <c r="BZ78" s="901"/>
      <c r="CA78" s="901"/>
      <c r="CB78" s="901"/>
      <c r="CC78" s="901"/>
      <c r="CD78" s="901"/>
      <c r="CE78" s="901"/>
      <c r="CF78" s="901"/>
      <c r="CG78" s="902"/>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4"/>
    </row>
    <row r="79" spans="1:131" s="235" customFormat="1" ht="26.25" customHeight="1">
      <c r="A79" s="249">
        <v>
12</v>
      </c>
      <c r="B79" s="910"/>
      <c r="C79" s="911"/>
      <c r="D79" s="911"/>
      <c r="E79" s="911"/>
      <c r="F79" s="911"/>
      <c r="G79" s="911"/>
      <c r="H79" s="911"/>
      <c r="I79" s="911"/>
      <c r="J79" s="911"/>
      <c r="K79" s="911"/>
      <c r="L79" s="911"/>
      <c r="M79" s="911"/>
      <c r="N79" s="911"/>
      <c r="O79" s="911"/>
      <c r="P79" s="912"/>
      <c r="Q79" s="91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3"/>
      <c r="AP79" s="743"/>
      <c r="AQ79" s="743"/>
      <c r="AR79" s="743"/>
      <c r="AS79" s="743"/>
      <c r="AT79" s="743"/>
      <c r="AU79" s="743"/>
      <c r="AV79" s="743"/>
      <c r="AW79" s="743"/>
      <c r="AX79" s="743"/>
      <c r="AY79" s="743"/>
      <c r="AZ79" s="914"/>
      <c r="BA79" s="914"/>
      <c r="BB79" s="914"/>
      <c r="BC79" s="914"/>
      <c r="BD79" s="915"/>
      <c r="BE79" s="253"/>
      <c r="BF79" s="253"/>
      <c r="BG79" s="253"/>
      <c r="BH79" s="253"/>
      <c r="BI79" s="253"/>
      <c r="BJ79" s="256"/>
      <c r="BK79" s="256"/>
      <c r="BL79" s="256"/>
      <c r="BM79" s="256"/>
      <c r="BN79" s="256"/>
      <c r="BO79" s="253"/>
      <c r="BP79" s="253"/>
      <c r="BQ79" s="250">
        <v>
73</v>
      </c>
      <c r="BR79" s="255"/>
      <c r="BS79" s="900"/>
      <c r="BT79" s="901"/>
      <c r="BU79" s="901"/>
      <c r="BV79" s="901"/>
      <c r="BW79" s="901"/>
      <c r="BX79" s="901"/>
      <c r="BY79" s="901"/>
      <c r="BZ79" s="901"/>
      <c r="CA79" s="901"/>
      <c r="CB79" s="901"/>
      <c r="CC79" s="901"/>
      <c r="CD79" s="901"/>
      <c r="CE79" s="901"/>
      <c r="CF79" s="901"/>
      <c r="CG79" s="902"/>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4"/>
    </row>
    <row r="80" spans="1:131" s="235" customFormat="1" ht="26.25" customHeight="1">
      <c r="A80" s="249">
        <v>
13</v>
      </c>
      <c r="B80" s="910"/>
      <c r="C80" s="911"/>
      <c r="D80" s="911"/>
      <c r="E80" s="911"/>
      <c r="F80" s="911"/>
      <c r="G80" s="911"/>
      <c r="H80" s="911"/>
      <c r="I80" s="911"/>
      <c r="J80" s="911"/>
      <c r="K80" s="911"/>
      <c r="L80" s="911"/>
      <c r="M80" s="911"/>
      <c r="N80" s="911"/>
      <c r="O80" s="911"/>
      <c r="P80" s="912"/>
      <c r="Q80" s="91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3"/>
      <c r="AY80" s="743"/>
      <c r="AZ80" s="914"/>
      <c r="BA80" s="914"/>
      <c r="BB80" s="914"/>
      <c r="BC80" s="914"/>
      <c r="BD80" s="915"/>
      <c r="BE80" s="253"/>
      <c r="BF80" s="253"/>
      <c r="BG80" s="253"/>
      <c r="BH80" s="253"/>
      <c r="BI80" s="253"/>
      <c r="BJ80" s="253"/>
      <c r="BK80" s="253"/>
      <c r="BL80" s="253"/>
      <c r="BM80" s="253"/>
      <c r="BN80" s="253"/>
      <c r="BO80" s="253"/>
      <c r="BP80" s="253"/>
      <c r="BQ80" s="250">
        <v>
74</v>
      </c>
      <c r="BR80" s="255"/>
      <c r="BS80" s="900"/>
      <c r="BT80" s="901"/>
      <c r="BU80" s="901"/>
      <c r="BV80" s="901"/>
      <c r="BW80" s="901"/>
      <c r="BX80" s="901"/>
      <c r="BY80" s="901"/>
      <c r="BZ80" s="901"/>
      <c r="CA80" s="901"/>
      <c r="CB80" s="901"/>
      <c r="CC80" s="901"/>
      <c r="CD80" s="901"/>
      <c r="CE80" s="901"/>
      <c r="CF80" s="901"/>
      <c r="CG80" s="902"/>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4"/>
    </row>
    <row r="81" spans="1:131" s="235" customFormat="1" ht="26.25" customHeight="1">
      <c r="A81" s="249">
        <v>
14</v>
      </c>
      <c r="B81" s="910"/>
      <c r="C81" s="911"/>
      <c r="D81" s="911"/>
      <c r="E81" s="911"/>
      <c r="F81" s="911"/>
      <c r="G81" s="911"/>
      <c r="H81" s="911"/>
      <c r="I81" s="911"/>
      <c r="J81" s="911"/>
      <c r="K81" s="911"/>
      <c r="L81" s="911"/>
      <c r="M81" s="911"/>
      <c r="N81" s="911"/>
      <c r="O81" s="911"/>
      <c r="P81" s="912"/>
      <c r="Q81" s="913"/>
      <c r="R81" s="743"/>
      <c r="S81" s="743"/>
      <c r="T81" s="743"/>
      <c r="U81" s="743"/>
      <c r="V81" s="743"/>
      <c r="W81" s="743"/>
      <c r="X81" s="743"/>
      <c r="Y81" s="743"/>
      <c r="Z81" s="743"/>
      <c r="AA81" s="743"/>
      <c r="AB81" s="743"/>
      <c r="AC81" s="743"/>
      <c r="AD81" s="743"/>
      <c r="AE81" s="743"/>
      <c r="AF81" s="743"/>
      <c r="AG81" s="743"/>
      <c r="AH81" s="743"/>
      <c r="AI81" s="743"/>
      <c r="AJ81" s="743"/>
      <c r="AK81" s="743"/>
      <c r="AL81" s="743"/>
      <c r="AM81" s="743"/>
      <c r="AN81" s="743"/>
      <c r="AO81" s="743"/>
      <c r="AP81" s="743"/>
      <c r="AQ81" s="743"/>
      <c r="AR81" s="743"/>
      <c r="AS81" s="743"/>
      <c r="AT81" s="743"/>
      <c r="AU81" s="743"/>
      <c r="AV81" s="743"/>
      <c r="AW81" s="743"/>
      <c r="AX81" s="743"/>
      <c r="AY81" s="743"/>
      <c r="AZ81" s="914"/>
      <c r="BA81" s="914"/>
      <c r="BB81" s="914"/>
      <c r="BC81" s="914"/>
      <c r="BD81" s="915"/>
      <c r="BE81" s="253"/>
      <c r="BF81" s="253"/>
      <c r="BG81" s="253"/>
      <c r="BH81" s="253"/>
      <c r="BI81" s="253"/>
      <c r="BJ81" s="253"/>
      <c r="BK81" s="253"/>
      <c r="BL81" s="253"/>
      <c r="BM81" s="253"/>
      <c r="BN81" s="253"/>
      <c r="BO81" s="253"/>
      <c r="BP81" s="253"/>
      <c r="BQ81" s="250">
        <v>
75</v>
      </c>
      <c r="BR81" s="255"/>
      <c r="BS81" s="900"/>
      <c r="BT81" s="901"/>
      <c r="BU81" s="901"/>
      <c r="BV81" s="901"/>
      <c r="BW81" s="901"/>
      <c r="BX81" s="901"/>
      <c r="BY81" s="901"/>
      <c r="BZ81" s="901"/>
      <c r="CA81" s="901"/>
      <c r="CB81" s="901"/>
      <c r="CC81" s="901"/>
      <c r="CD81" s="901"/>
      <c r="CE81" s="901"/>
      <c r="CF81" s="901"/>
      <c r="CG81" s="902"/>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4"/>
    </row>
    <row r="82" spans="1:131" s="235" customFormat="1" ht="26.25" customHeight="1">
      <c r="A82" s="249">
        <v>
15</v>
      </c>
      <c r="B82" s="910"/>
      <c r="C82" s="911"/>
      <c r="D82" s="911"/>
      <c r="E82" s="911"/>
      <c r="F82" s="911"/>
      <c r="G82" s="911"/>
      <c r="H82" s="911"/>
      <c r="I82" s="911"/>
      <c r="J82" s="911"/>
      <c r="K82" s="911"/>
      <c r="L82" s="911"/>
      <c r="M82" s="911"/>
      <c r="N82" s="911"/>
      <c r="O82" s="911"/>
      <c r="P82" s="912"/>
      <c r="Q82" s="913"/>
      <c r="R82" s="743"/>
      <c r="S82" s="743"/>
      <c r="T82" s="743"/>
      <c r="U82" s="743"/>
      <c r="V82" s="743"/>
      <c r="W82" s="743"/>
      <c r="X82" s="743"/>
      <c r="Y82" s="743"/>
      <c r="Z82" s="743"/>
      <c r="AA82" s="743"/>
      <c r="AB82" s="743"/>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3"/>
      <c r="AY82" s="743"/>
      <c r="AZ82" s="914"/>
      <c r="BA82" s="914"/>
      <c r="BB82" s="914"/>
      <c r="BC82" s="914"/>
      <c r="BD82" s="915"/>
      <c r="BE82" s="253"/>
      <c r="BF82" s="253"/>
      <c r="BG82" s="253"/>
      <c r="BH82" s="253"/>
      <c r="BI82" s="253"/>
      <c r="BJ82" s="253"/>
      <c r="BK82" s="253"/>
      <c r="BL82" s="253"/>
      <c r="BM82" s="253"/>
      <c r="BN82" s="253"/>
      <c r="BO82" s="253"/>
      <c r="BP82" s="253"/>
      <c r="BQ82" s="250">
        <v>
76</v>
      </c>
      <c r="BR82" s="255"/>
      <c r="BS82" s="900"/>
      <c r="BT82" s="901"/>
      <c r="BU82" s="901"/>
      <c r="BV82" s="901"/>
      <c r="BW82" s="901"/>
      <c r="BX82" s="901"/>
      <c r="BY82" s="901"/>
      <c r="BZ82" s="901"/>
      <c r="CA82" s="901"/>
      <c r="CB82" s="901"/>
      <c r="CC82" s="901"/>
      <c r="CD82" s="901"/>
      <c r="CE82" s="901"/>
      <c r="CF82" s="901"/>
      <c r="CG82" s="902"/>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4"/>
    </row>
    <row r="83" spans="1:131" s="235" customFormat="1" ht="26.25" customHeight="1">
      <c r="A83" s="249">
        <v>
16</v>
      </c>
      <c r="B83" s="910"/>
      <c r="C83" s="911"/>
      <c r="D83" s="911"/>
      <c r="E83" s="911"/>
      <c r="F83" s="911"/>
      <c r="G83" s="911"/>
      <c r="H83" s="911"/>
      <c r="I83" s="911"/>
      <c r="J83" s="911"/>
      <c r="K83" s="911"/>
      <c r="L83" s="911"/>
      <c r="M83" s="911"/>
      <c r="N83" s="911"/>
      <c r="O83" s="911"/>
      <c r="P83" s="912"/>
      <c r="Q83" s="913"/>
      <c r="R83" s="743"/>
      <c r="S83" s="743"/>
      <c r="T83" s="743"/>
      <c r="U83" s="743"/>
      <c r="V83" s="743"/>
      <c r="W83" s="743"/>
      <c r="X83" s="743"/>
      <c r="Y83" s="743"/>
      <c r="Z83" s="743"/>
      <c r="AA83" s="743"/>
      <c r="AB83" s="743"/>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43"/>
      <c r="AY83" s="743"/>
      <c r="AZ83" s="914"/>
      <c r="BA83" s="914"/>
      <c r="BB83" s="914"/>
      <c r="BC83" s="914"/>
      <c r="BD83" s="915"/>
      <c r="BE83" s="253"/>
      <c r="BF83" s="253"/>
      <c r="BG83" s="253"/>
      <c r="BH83" s="253"/>
      <c r="BI83" s="253"/>
      <c r="BJ83" s="253"/>
      <c r="BK83" s="253"/>
      <c r="BL83" s="253"/>
      <c r="BM83" s="253"/>
      <c r="BN83" s="253"/>
      <c r="BO83" s="253"/>
      <c r="BP83" s="253"/>
      <c r="BQ83" s="250">
        <v>
77</v>
      </c>
      <c r="BR83" s="255"/>
      <c r="BS83" s="900"/>
      <c r="BT83" s="901"/>
      <c r="BU83" s="901"/>
      <c r="BV83" s="901"/>
      <c r="BW83" s="901"/>
      <c r="BX83" s="901"/>
      <c r="BY83" s="901"/>
      <c r="BZ83" s="901"/>
      <c r="CA83" s="901"/>
      <c r="CB83" s="901"/>
      <c r="CC83" s="901"/>
      <c r="CD83" s="901"/>
      <c r="CE83" s="901"/>
      <c r="CF83" s="901"/>
      <c r="CG83" s="902"/>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4"/>
    </row>
    <row r="84" spans="1:131" s="235" customFormat="1" ht="26.25" customHeight="1">
      <c r="A84" s="249">
        <v>
17</v>
      </c>
      <c r="B84" s="910"/>
      <c r="C84" s="911"/>
      <c r="D84" s="911"/>
      <c r="E84" s="911"/>
      <c r="F84" s="911"/>
      <c r="G84" s="911"/>
      <c r="H84" s="911"/>
      <c r="I84" s="911"/>
      <c r="J84" s="911"/>
      <c r="K84" s="911"/>
      <c r="L84" s="911"/>
      <c r="M84" s="911"/>
      <c r="N84" s="911"/>
      <c r="O84" s="911"/>
      <c r="P84" s="912"/>
      <c r="Q84" s="913"/>
      <c r="R84" s="743"/>
      <c r="S84" s="743"/>
      <c r="T84" s="743"/>
      <c r="U84" s="743"/>
      <c r="V84" s="743"/>
      <c r="W84" s="743"/>
      <c r="X84" s="743"/>
      <c r="Y84" s="743"/>
      <c r="Z84" s="743"/>
      <c r="AA84" s="743"/>
      <c r="AB84" s="743"/>
      <c r="AC84" s="743"/>
      <c r="AD84" s="743"/>
      <c r="AE84" s="743"/>
      <c r="AF84" s="743"/>
      <c r="AG84" s="743"/>
      <c r="AH84" s="743"/>
      <c r="AI84" s="743"/>
      <c r="AJ84" s="743"/>
      <c r="AK84" s="743"/>
      <c r="AL84" s="743"/>
      <c r="AM84" s="743"/>
      <c r="AN84" s="743"/>
      <c r="AO84" s="743"/>
      <c r="AP84" s="743"/>
      <c r="AQ84" s="743"/>
      <c r="AR84" s="743"/>
      <c r="AS84" s="743"/>
      <c r="AT84" s="743"/>
      <c r="AU84" s="743"/>
      <c r="AV84" s="743"/>
      <c r="AW84" s="743"/>
      <c r="AX84" s="743"/>
      <c r="AY84" s="743"/>
      <c r="AZ84" s="914"/>
      <c r="BA84" s="914"/>
      <c r="BB84" s="914"/>
      <c r="BC84" s="914"/>
      <c r="BD84" s="915"/>
      <c r="BE84" s="253"/>
      <c r="BF84" s="253"/>
      <c r="BG84" s="253"/>
      <c r="BH84" s="253"/>
      <c r="BI84" s="253"/>
      <c r="BJ84" s="253"/>
      <c r="BK84" s="253"/>
      <c r="BL84" s="253"/>
      <c r="BM84" s="253"/>
      <c r="BN84" s="253"/>
      <c r="BO84" s="253"/>
      <c r="BP84" s="253"/>
      <c r="BQ84" s="250">
        <v>
78</v>
      </c>
      <c r="BR84" s="255"/>
      <c r="BS84" s="900"/>
      <c r="BT84" s="901"/>
      <c r="BU84" s="901"/>
      <c r="BV84" s="901"/>
      <c r="BW84" s="901"/>
      <c r="BX84" s="901"/>
      <c r="BY84" s="901"/>
      <c r="BZ84" s="901"/>
      <c r="CA84" s="901"/>
      <c r="CB84" s="901"/>
      <c r="CC84" s="901"/>
      <c r="CD84" s="901"/>
      <c r="CE84" s="901"/>
      <c r="CF84" s="901"/>
      <c r="CG84" s="902"/>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4"/>
    </row>
    <row r="85" spans="1:131" s="235" customFormat="1" ht="26.25" customHeight="1">
      <c r="A85" s="249">
        <v>
18</v>
      </c>
      <c r="B85" s="910"/>
      <c r="C85" s="911"/>
      <c r="D85" s="911"/>
      <c r="E85" s="911"/>
      <c r="F85" s="911"/>
      <c r="G85" s="911"/>
      <c r="H85" s="911"/>
      <c r="I85" s="911"/>
      <c r="J85" s="911"/>
      <c r="K85" s="911"/>
      <c r="L85" s="911"/>
      <c r="M85" s="911"/>
      <c r="N85" s="911"/>
      <c r="O85" s="911"/>
      <c r="P85" s="912"/>
      <c r="Q85" s="913"/>
      <c r="R85" s="743"/>
      <c r="S85" s="743"/>
      <c r="T85" s="743"/>
      <c r="U85" s="743"/>
      <c r="V85" s="743"/>
      <c r="W85" s="743"/>
      <c r="X85" s="743"/>
      <c r="Y85" s="743"/>
      <c r="Z85" s="743"/>
      <c r="AA85" s="743"/>
      <c r="AB85" s="743"/>
      <c r="AC85" s="743"/>
      <c r="AD85" s="743"/>
      <c r="AE85" s="743"/>
      <c r="AF85" s="743"/>
      <c r="AG85" s="743"/>
      <c r="AH85" s="743"/>
      <c r="AI85" s="743"/>
      <c r="AJ85" s="743"/>
      <c r="AK85" s="743"/>
      <c r="AL85" s="743"/>
      <c r="AM85" s="743"/>
      <c r="AN85" s="743"/>
      <c r="AO85" s="743"/>
      <c r="AP85" s="743"/>
      <c r="AQ85" s="743"/>
      <c r="AR85" s="743"/>
      <c r="AS85" s="743"/>
      <c r="AT85" s="743"/>
      <c r="AU85" s="743"/>
      <c r="AV85" s="743"/>
      <c r="AW85" s="743"/>
      <c r="AX85" s="743"/>
      <c r="AY85" s="743"/>
      <c r="AZ85" s="914"/>
      <c r="BA85" s="914"/>
      <c r="BB85" s="914"/>
      <c r="BC85" s="914"/>
      <c r="BD85" s="915"/>
      <c r="BE85" s="253"/>
      <c r="BF85" s="253"/>
      <c r="BG85" s="253"/>
      <c r="BH85" s="253"/>
      <c r="BI85" s="253"/>
      <c r="BJ85" s="253"/>
      <c r="BK85" s="253"/>
      <c r="BL85" s="253"/>
      <c r="BM85" s="253"/>
      <c r="BN85" s="253"/>
      <c r="BO85" s="253"/>
      <c r="BP85" s="253"/>
      <c r="BQ85" s="250">
        <v>
79</v>
      </c>
      <c r="BR85" s="255"/>
      <c r="BS85" s="900"/>
      <c r="BT85" s="901"/>
      <c r="BU85" s="901"/>
      <c r="BV85" s="901"/>
      <c r="BW85" s="901"/>
      <c r="BX85" s="901"/>
      <c r="BY85" s="901"/>
      <c r="BZ85" s="901"/>
      <c r="CA85" s="901"/>
      <c r="CB85" s="901"/>
      <c r="CC85" s="901"/>
      <c r="CD85" s="901"/>
      <c r="CE85" s="901"/>
      <c r="CF85" s="901"/>
      <c r="CG85" s="902"/>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4"/>
    </row>
    <row r="86" spans="1:131" s="235" customFormat="1" ht="26.25" customHeight="1">
      <c r="A86" s="249">
        <v>
19</v>
      </c>
      <c r="B86" s="910"/>
      <c r="C86" s="911"/>
      <c r="D86" s="911"/>
      <c r="E86" s="911"/>
      <c r="F86" s="911"/>
      <c r="G86" s="911"/>
      <c r="H86" s="911"/>
      <c r="I86" s="911"/>
      <c r="J86" s="911"/>
      <c r="K86" s="911"/>
      <c r="L86" s="911"/>
      <c r="M86" s="911"/>
      <c r="N86" s="911"/>
      <c r="O86" s="911"/>
      <c r="P86" s="912"/>
      <c r="Q86" s="913"/>
      <c r="R86" s="743"/>
      <c r="S86" s="743"/>
      <c r="T86" s="743"/>
      <c r="U86" s="743"/>
      <c r="V86" s="743"/>
      <c r="W86" s="743"/>
      <c r="X86" s="743"/>
      <c r="Y86" s="743"/>
      <c r="Z86" s="743"/>
      <c r="AA86" s="743"/>
      <c r="AB86" s="743"/>
      <c r="AC86" s="743"/>
      <c r="AD86" s="743"/>
      <c r="AE86" s="743"/>
      <c r="AF86" s="743"/>
      <c r="AG86" s="743"/>
      <c r="AH86" s="743"/>
      <c r="AI86" s="743"/>
      <c r="AJ86" s="743"/>
      <c r="AK86" s="743"/>
      <c r="AL86" s="743"/>
      <c r="AM86" s="743"/>
      <c r="AN86" s="743"/>
      <c r="AO86" s="743"/>
      <c r="AP86" s="743"/>
      <c r="AQ86" s="743"/>
      <c r="AR86" s="743"/>
      <c r="AS86" s="743"/>
      <c r="AT86" s="743"/>
      <c r="AU86" s="743"/>
      <c r="AV86" s="743"/>
      <c r="AW86" s="743"/>
      <c r="AX86" s="743"/>
      <c r="AY86" s="743"/>
      <c r="AZ86" s="914"/>
      <c r="BA86" s="914"/>
      <c r="BB86" s="914"/>
      <c r="BC86" s="914"/>
      <c r="BD86" s="915"/>
      <c r="BE86" s="253"/>
      <c r="BF86" s="253"/>
      <c r="BG86" s="253"/>
      <c r="BH86" s="253"/>
      <c r="BI86" s="253"/>
      <c r="BJ86" s="253"/>
      <c r="BK86" s="253"/>
      <c r="BL86" s="253"/>
      <c r="BM86" s="253"/>
      <c r="BN86" s="253"/>
      <c r="BO86" s="253"/>
      <c r="BP86" s="253"/>
      <c r="BQ86" s="250">
        <v>
80</v>
      </c>
      <c r="BR86" s="255"/>
      <c r="BS86" s="900"/>
      <c r="BT86" s="901"/>
      <c r="BU86" s="901"/>
      <c r="BV86" s="901"/>
      <c r="BW86" s="901"/>
      <c r="BX86" s="901"/>
      <c r="BY86" s="901"/>
      <c r="BZ86" s="901"/>
      <c r="CA86" s="901"/>
      <c r="CB86" s="901"/>
      <c r="CC86" s="901"/>
      <c r="CD86" s="901"/>
      <c r="CE86" s="901"/>
      <c r="CF86" s="901"/>
      <c r="CG86" s="902"/>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4"/>
    </row>
    <row r="87" spans="1:131" s="235" customFormat="1" ht="26.25" customHeight="1">
      <c r="A87" s="257">
        <v>
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53"/>
      <c r="BF87" s="253"/>
      <c r="BG87" s="253"/>
      <c r="BH87" s="253"/>
      <c r="BI87" s="253"/>
      <c r="BJ87" s="253"/>
      <c r="BK87" s="253"/>
      <c r="BL87" s="253"/>
      <c r="BM87" s="253"/>
      <c r="BN87" s="253"/>
      <c r="BO87" s="253"/>
      <c r="BP87" s="253"/>
      <c r="BQ87" s="250">
        <v>
81</v>
      </c>
      <c r="BR87" s="255"/>
      <c r="BS87" s="900"/>
      <c r="BT87" s="901"/>
      <c r="BU87" s="901"/>
      <c r="BV87" s="901"/>
      <c r="BW87" s="901"/>
      <c r="BX87" s="901"/>
      <c r="BY87" s="901"/>
      <c r="BZ87" s="901"/>
      <c r="CA87" s="901"/>
      <c r="CB87" s="901"/>
      <c r="CC87" s="901"/>
      <c r="CD87" s="901"/>
      <c r="CE87" s="901"/>
      <c r="CF87" s="901"/>
      <c r="CG87" s="902"/>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4"/>
    </row>
    <row r="88" spans="1:131" s="235" customFormat="1" ht="26.25" customHeight="1" thickBot="1">
      <c r="A88" s="252" t="s">
        <v>
359</v>
      </c>
      <c r="B88" s="824" t="s">
        <v>
396</v>
      </c>
      <c r="C88" s="825"/>
      <c r="D88" s="825"/>
      <c r="E88" s="825"/>
      <c r="F88" s="825"/>
      <c r="G88" s="825"/>
      <c r="H88" s="825"/>
      <c r="I88" s="825"/>
      <c r="J88" s="825"/>
      <c r="K88" s="825"/>
      <c r="L88" s="825"/>
      <c r="M88" s="825"/>
      <c r="N88" s="825"/>
      <c r="O88" s="825"/>
      <c r="P88" s="826"/>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84"/>
      <c r="BA88" s="884"/>
      <c r="BB88" s="884"/>
      <c r="BC88" s="884"/>
      <c r="BD88" s="885"/>
      <c r="BE88" s="253"/>
      <c r="BF88" s="253"/>
      <c r="BG88" s="253"/>
      <c r="BH88" s="253"/>
      <c r="BI88" s="253"/>
      <c r="BJ88" s="253"/>
      <c r="BK88" s="253"/>
      <c r="BL88" s="253"/>
      <c r="BM88" s="253"/>
      <c r="BN88" s="253"/>
      <c r="BO88" s="253"/>
      <c r="BP88" s="253"/>
      <c r="BQ88" s="250">
        <v>
82</v>
      </c>
      <c r="BR88" s="255"/>
      <c r="BS88" s="900"/>
      <c r="BT88" s="901"/>
      <c r="BU88" s="901"/>
      <c r="BV88" s="901"/>
      <c r="BW88" s="901"/>
      <c r="BX88" s="901"/>
      <c r="BY88" s="901"/>
      <c r="BZ88" s="901"/>
      <c r="CA88" s="901"/>
      <c r="CB88" s="901"/>
      <c r="CC88" s="901"/>
      <c r="CD88" s="901"/>
      <c r="CE88" s="901"/>
      <c r="CF88" s="901"/>
      <c r="CG88" s="902"/>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4"/>
    </row>
    <row r="89" spans="1:131" s="235" customFormat="1" ht="26.25" hidden="1" customHeight="1">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
83</v>
      </c>
      <c r="BR89" s="255"/>
      <c r="BS89" s="900"/>
      <c r="BT89" s="901"/>
      <c r="BU89" s="901"/>
      <c r="BV89" s="901"/>
      <c r="BW89" s="901"/>
      <c r="BX89" s="901"/>
      <c r="BY89" s="901"/>
      <c r="BZ89" s="901"/>
      <c r="CA89" s="901"/>
      <c r="CB89" s="901"/>
      <c r="CC89" s="901"/>
      <c r="CD89" s="901"/>
      <c r="CE89" s="901"/>
      <c r="CF89" s="901"/>
      <c r="CG89" s="902"/>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4"/>
    </row>
    <row r="90" spans="1:131" s="235" customFormat="1" ht="26.25" hidden="1" customHeight="1">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
84</v>
      </c>
      <c r="BR90" s="255"/>
      <c r="BS90" s="900"/>
      <c r="BT90" s="901"/>
      <c r="BU90" s="901"/>
      <c r="BV90" s="901"/>
      <c r="BW90" s="901"/>
      <c r="BX90" s="901"/>
      <c r="BY90" s="901"/>
      <c r="BZ90" s="901"/>
      <c r="CA90" s="901"/>
      <c r="CB90" s="901"/>
      <c r="CC90" s="901"/>
      <c r="CD90" s="901"/>
      <c r="CE90" s="901"/>
      <c r="CF90" s="901"/>
      <c r="CG90" s="902"/>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4"/>
    </row>
    <row r="91" spans="1:131" s="235" customFormat="1" ht="26.25" hidden="1" customHeight="1">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
85</v>
      </c>
      <c r="BR91" s="255"/>
      <c r="BS91" s="900"/>
      <c r="BT91" s="901"/>
      <c r="BU91" s="901"/>
      <c r="BV91" s="901"/>
      <c r="BW91" s="901"/>
      <c r="BX91" s="901"/>
      <c r="BY91" s="901"/>
      <c r="BZ91" s="901"/>
      <c r="CA91" s="901"/>
      <c r="CB91" s="901"/>
      <c r="CC91" s="901"/>
      <c r="CD91" s="901"/>
      <c r="CE91" s="901"/>
      <c r="CF91" s="901"/>
      <c r="CG91" s="902"/>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4"/>
    </row>
    <row r="92" spans="1:131" s="235" customFormat="1" ht="26.25" hidden="1" customHeight="1">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
86</v>
      </c>
      <c r="BR92" s="255"/>
      <c r="BS92" s="900"/>
      <c r="BT92" s="901"/>
      <c r="BU92" s="901"/>
      <c r="BV92" s="901"/>
      <c r="BW92" s="901"/>
      <c r="BX92" s="901"/>
      <c r="BY92" s="901"/>
      <c r="BZ92" s="901"/>
      <c r="CA92" s="901"/>
      <c r="CB92" s="901"/>
      <c r="CC92" s="901"/>
      <c r="CD92" s="901"/>
      <c r="CE92" s="901"/>
      <c r="CF92" s="901"/>
      <c r="CG92" s="902"/>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4"/>
    </row>
    <row r="93" spans="1:131" s="235" customFormat="1" ht="26.25" hidden="1" customHeight="1">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
87</v>
      </c>
      <c r="BR93" s="255"/>
      <c r="BS93" s="900"/>
      <c r="BT93" s="901"/>
      <c r="BU93" s="901"/>
      <c r="BV93" s="901"/>
      <c r="BW93" s="901"/>
      <c r="BX93" s="901"/>
      <c r="BY93" s="901"/>
      <c r="BZ93" s="901"/>
      <c r="CA93" s="901"/>
      <c r="CB93" s="901"/>
      <c r="CC93" s="901"/>
      <c r="CD93" s="901"/>
      <c r="CE93" s="901"/>
      <c r="CF93" s="901"/>
      <c r="CG93" s="902"/>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4"/>
    </row>
    <row r="94" spans="1:131" s="235" customFormat="1" ht="26.25" hidden="1" customHeight="1">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
88</v>
      </c>
      <c r="BR94" s="255"/>
      <c r="BS94" s="900"/>
      <c r="BT94" s="901"/>
      <c r="BU94" s="901"/>
      <c r="BV94" s="901"/>
      <c r="BW94" s="901"/>
      <c r="BX94" s="901"/>
      <c r="BY94" s="901"/>
      <c r="BZ94" s="901"/>
      <c r="CA94" s="901"/>
      <c r="CB94" s="901"/>
      <c r="CC94" s="901"/>
      <c r="CD94" s="901"/>
      <c r="CE94" s="901"/>
      <c r="CF94" s="901"/>
      <c r="CG94" s="902"/>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4"/>
    </row>
    <row r="95" spans="1:131" s="235" customFormat="1" ht="26.25" hidden="1" customHeight="1">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
89</v>
      </c>
      <c r="BR95" s="255"/>
      <c r="BS95" s="900"/>
      <c r="BT95" s="901"/>
      <c r="BU95" s="901"/>
      <c r="BV95" s="901"/>
      <c r="BW95" s="901"/>
      <c r="BX95" s="901"/>
      <c r="BY95" s="901"/>
      <c r="BZ95" s="901"/>
      <c r="CA95" s="901"/>
      <c r="CB95" s="901"/>
      <c r="CC95" s="901"/>
      <c r="CD95" s="901"/>
      <c r="CE95" s="901"/>
      <c r="CF95" s="901"/>
      <c r="CG95" s="902"/>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4"/>
    </row>
    <row r="96" spans="1:131" s="235" customFormat="1" ht="26.25" hidden="1" customHeight="1">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
90</v>
      </c>
      <c r="BR96" s="255"/>
      <c r="BS96" s="900"/>
      <c r="BT96" s="901"/>
      <c r="BU96" s="901"/>
      <c r="BV96" s="901"/>
      <c r="BW96" s="901"/>
      <c r="BX96" s="901"/>
      <c r="BY96" s="901"/>
      <c r="BZ96" s="901"/>
      <c r="CA96" s="901"/>
      <c r="CB96" s="901"/>
      <c r="CC96" s="901"/>
      <c r="CD96" s="901"/>
      <c r="CE96" s="901"/>
      <c r="CF96" s="901"/>
      <c r="CG96" s="902"/>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4"/>
    </row>
    <row r="97" spans="1:131" s="235" customFormat="1" ht="26.25" hidden="1" customHeight="1">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
91</v>
      </c>
      <c r="BR97" s="255"/>
      <c r="BS97" s="900"/>
      <c r="BT97" s="901"/>
      <c r="BU97" s="901"/>
      <c r="BV97" s="901"/>
      <c r="BW97" s="901"/>
      <c r="BX97" s="901"/>
      <c r="BY97" s="901"/>
      <c r="BZ97" s="901"/>
      <c r="CA97" s="901"/>
      <c r="CB97" s="901"/>
      <c r="CC97" s="901"/>
      <c r="CD97" s="901"/>
      <c r="CE97" s="901"/>
      <c r="CF97" s="901"/>
      <c r="CG97" s="902"/>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4"/>
    </row>
    <row r="98" spans="1:131" s="235" customFormat="1" ht="26.25" hidden="1" customHeight="1">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
92</v>
      </c>
      <c r="BR98" s="255"/>
      <c r="BS98" s="900"/>
      <c r="BT98" s="901"/>
      <c r="BU98" s="901"/>
      <c r="BV98" s="901"/>
      <c r="BW98" s="901"/>
      <c r="BX98" s="901"/>
      <c r="BY98" s="901"/>
      <c r="BZ98" s="901"/>
      <c r="CA98" s="901"/>
      <c r="CB98" s="901"/>
      <c r="CC98" s="901"/>
      <c r="CD98" s="901"/>
      <c r="CE98" s="901"/>
      <c r="CF98" s="901"/>
      <c r="CG98" s="902"/>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4"/>
    </row>
    <row r="99" spans="1:131" s="235" customFormat="1" ht="26.25" hidden="1" customHeight="1">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
93</v>
      </c>
      <c r="BR99" s="255"/>
      <c r="BS99" s="900"/>
      <c r="BT99" s="901"/>
      <c r="BU99" s="901"/>
      <c r="BV99" s="901"/>
      <c r="BW99" s="901"/>
      <c r="BX99" s="901"/>
      <c r="BY99" s="901"/>
      <c r="BZ99" s="901"/>
      <c r="CA99" s="901"/>
      <c r="CB99" s="901"/>
      <c r="CC99" s="901"/>
      <c r="CD99" s="901"/>
      <c r="CE99" s="901"/>
      <c r="CF99" s="901"/>
      <c r="CG99" s="902"/>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4"/>
    </row>
    <row r="100" spans="1:131" s="235" customFormat="1" ht="26.25" hidden="1" customHeight="1">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
94</v>
      </c>
      <c r="BR100" s="255"/>
      <c r="BS100" s="900"/>
      <c r="BT100" s="901"/>
      <c r="BU100" s="901"/>
      <c r="BV100" s="901"/>
      <c r="BW100" s="901"/>
      <c r="BX100" s="901"/>
      <c r="BY100" s="901"/>
      <c r="BZ100" s="901"/>
      <c r="CA100" s="901"/>
      <c r="CB100" s="901"/>
      <c r="CC100" s="901"/>
      <c r="CD100" s="901"/>
      <c r="CE100" s="901"/>
      <c r="CF100" s="901"/>
      <c r="CG100" s="902"/>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4"/>
    </row>
    <row r="101" spans="1:131" s="235" customFormat="1" ht="26.25" hidden="1" customHeight="1">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
95</v>
      </c>
      <c r="BR101" s="255"/>
      <c r="BS101" s="900"/>
      <c r="BT101" s="901"/>
      <c r="BU101" s="901"/>
      <c r="BV101" s="901"/>
      <c r="BW101" s="901"/>
      <c r="BX101" s="901"/>
      <c r="BY101" s="901"/>
      <c r="BZ101" s="901"/>
      <c r="CA101" s="901"/>
      <c r="CB101" s="901"/>
      <c r="CC101" s="901"/>
      <c r="CD101" s="901"/>
      <c r="CE101" s="901"/>
      <c r="CF101" s="901"/>
      <c r="CG101" s="902"/>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4"/>
    </row>
    <row r="102" spans="1:131" s="235" customFormat="1" ht="26.25" customHeight="1" thickBot="1">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
359</v>
      </c>
      <c r="BR102" s="824" t="s">
        <v>
397</v>
      </c>
      <c r="BS102" s="825"/>
      <c r="BT102" s="825"/>
      <c r="BU102" s="825"/>
      <c r="BV102" s="825"/>
      <c r="BW102" s="825"/>
      <c r="BX102" s="825"/>
      <c r="BY102" s="825"/>
      <c r="BZ102" s="825"/>
      <c r="CA102" s="825"/>
      <c r="CB102" s="825"/>
      <c r="CC102" s="825"/>
      <c r="CD102" s="825"/>
      <c r="CE102" s="825"/>
      <c r="CF102" s="825"/>
      <c r="CG102" s="826"/>
      <c r="CH102" s="926"/>
      <c r="CI102" s="927"/>
      <c r="CJ102" s="927"/>
      <c r="CK102" s="927"/>
      <c r="CL102" s="928"/>
      <c r="CM102" s="926"/>
      <c r="CN102" s="927"/>
      <c r="CO102" s="927"/>
      <c r="CP102" s="927"/>
      <c r="CQ102" s="928"/>
      <c r="CR102" s="929">
        <v>
428315.30599999998</v>
      </c>
      <c r="CS102" s="887"/>
      <c r="CT102" s="887"/>
      <c r="CU102" s="887"/>
      <c r="CV102" s="930"/>
      <c r="CW102" s="929">
        <v>
86934.131999999983</v>
      </c>
      <c r="CX102" s="887"/>
      <c r="CY102" s="887"/>
      <c r="CZ102" s="887"/>
      <c r="DA102" s="930"/>
      <c r="DB102" s="929">
        <v>
655786.34700000007</v>
      </c>
      <c r="DC102" s="887"/>
      <c r="DD102" s="887"/>
      <c r="DE102" s="887"/>
      <c r="DF102" s="930"/>
      <c r="DG102" s="929" t="s">
        <v>
486</v>
      </c>
      <c r="DH102" s="887"/>
      <c r="DI102" s="887"/>
      <c r="DJ102" s="887"/>
      <c r="DK102" s="930"/>
      <c r="DL102" s="929">
        <v>
26470</v>
      </c>
      <c r="DM102" s="887"/>
      <c r="DN102" s="887"/>
      <c r="DO102" s="887"/>
      <c r="DP102" s="930"/>
      <c r="DQ102" s="929">
        <v>
4294.93</v>
      </c>
      <c r="DR102" s="887"/>
      <c r="DS102" s="887"/>
      <c r="DT102" s="887"/>
      <c r="DU102" s="930"/>
      <c r="DV102" s="953"/>
      <c r="DW102" s="954"/>
      <c r="DX102" s="954"/>
      <c r="DY102" s="954"/>
      <c r="DZ102" s="955"/>
      <c r="EA102" s="234"/>
    </row>
    <row r="103" spans="1:131" s="235" customFormat="1" ht="26.25" customHeight="1">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56" t="s">
        <v>
398</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4"/>
    </row>
    <row r="104" spans="1:131" s="235" customFormat="1" ht="26.25" customHeight="1">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57" t="s">
        <v>
399</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4"/>
    </row>
    <row r="105" spans="1:131" s="235" customFormat="1" ht="11.25" customHeight="1">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c r="A107" s="263" t="s">
        <v>
400</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
401</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c r="A108" s="958" t="s">
        <v>
402</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
403</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4" customFormat="1" ht="26.25" customHeight="1">
      <c r="A109" s="951" t="s">
        <v>
404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
405</v>
      </c>
      <c r="AB109" s="932"/>
      <c r="AC109" s="932"/>
      <c r="AD109" s="932"/>
      <c r="AE109" s="933"/>
      <c r="AF109" s="931" t="s">
        <v>
296</v>
      </c>
      <c r="AG109" s="932"/>
      <c r="AH109" s="932"/>
      <c r="AI109" s="932"/>
      <c r="AJ109" s="933"/>
      <c r="AK109" s="931" t="s">
        <v>
295</v>
      </c>
      <c r="AL109" s="932"/>
      <c r="AM109" s="932"/>
      <c r="AN109" s="932"/>
      <c r="AO109" s="933"/>
      <c r="AP109" s="931" t="s">
        <v>
406</v>
      </c>
      <c r="AQ109" s="932"/>
      <c r="AR109" s="932"/>
      <c r="AS109" s="932"/>
      <c r="AT109" s="934"/>
      <c r="AU109" s="951" t="s">
        <v>
404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
405</v>
      </c>
      <c r="BR109" s="932"/>
      <c r="BS109" s="932"/>
      <c r="BT109" s="932"/>
      <c r="BU109" s="933"/>
      <c r="BV109" s="931" t="s">
        <v>
296</v>
      </c>
      <c r="BW109" s="932"/>
      <c r="BX109" s="932"/>
      <c r="BY109" s="932"/>
      <c r="BZ109" s="933"/>
      <c r="CA109" s="931" t="s">
        <v>
295</v>
      </c>
      <c r="CB109" s="932"/>
      <c r="CC109" s="932"/>
      <c r="CD109" s="932"/>
      <c r="CE109" s="933"/>
      <c r="CF109" s="952" t="s">
        <v>
406</v>
      </c>
      <c r="CG109" s="952"/>
      <c r="CH109" s="952"/>
      <c r="CI109" s="952"/>
      <c r="CJ109" s="952"/>
      <c r="CK109" s="931" t="s">
        <v>
407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
405</v>
      </c>
      <c r="DH109" s="932"/>
      <c r="DI109" s="932"/>
      <c r="DJ109" s="932"/>
      <c r="DK109" s="933"/>
      <c r="DL109" s="931" t="s">
        <v>
296</v>
      </c>
      <c r="DM109" s="932"/>
      <c r="DN109" s="932"/>
      <c r="DO109" s="932"/>
      <c r="DP109" s="933"/>
      <c r="DQ109" s="931" t="s">
        <v>
295</v>
      </c>
      <c r="DR109" s="932"/>
      <c r="DS109" s="932"/>
      <c r="DT109" s="932"/>
      <c r="DU109" s="933"/>
      <c r="DV109" s="931" t="s">
        <v>
406</v>
      </c>
      <c r="DW109" s="932"/>
      <c r="DX109" s="932"/>
      <c r="DY109" s="932"/>
      <c r="DZ109" s="934"/>
    </row>
    <row r="110" spans="1:131" s="234" customFormat="1" ht="26.25" customHeight="1">
      <c r="A110" s="935" t="s">
        <v>
408</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
137756715</v>
      </c>
      <c r="AB110" s="939"/>
      <c r="AC110" s="939"/>
      <c r="AD110" s="939"/>
      <c r="AE110" s="940"/>
      <c r="AF110" s="941">
        <v>
123878958</v>
      </c>
      <c r="AG110" s="939"/>
      <c r="AH110" s="939"/>
      <c r="AI110" s="939"/>
      <c r="AJ110" s="940"/>
      <c r="AK110" s="941">
        <v>
111531116</v>
      </c>
      <c r="AL110" s="939"/>
      <c r="AM110" s="939"/>
      <c r="AN110" s="939"/>
      <c r="AO110" s="940"/>
      <c r="AP110" s="942">
        <v>
3.2</v>
      </c>
      <c r="AQ110" s="943"/>
      <c r="AR110" s="943"/>
      <c r="AS110" s="943"/>
      <c r="AT110" s="944"/>
      <c r="AU110" s="945" t="s">
        <v>
63</v>
      </c>
      <c r="AV110" s="946"/>
      <c r="AW110" s="946"/>
      <c r="AX110" s="946"/>
      <c r="AY110" s="946"/>
      <c r="AZ110" s="987" t="s">
        <v>
409</v>
      </c>
      <c r="BA110" s="936"/>
      <c r="BB110" s="936"/>
      <c r="BC110" s="936"/>
      <c r="BD110" s="936"/>
      <c r="BE110" s="936"/>
      <c r="BF110" s="936"/>
      <c r="BG110" s="936"/>
      <c r="BH110" s="936"/>
      <c r="BI110" s="936"/>
      <c r="BJ110" s="936"/>
      <c r="BK110" s="936"/>
      <c r="BL110" s="936"/>
      <c r="BM110" s="936"/>
      <c r="BN110" s="936"/>
      <c r="BO110" s="936"/>
      <c r="BP110" s="937"/>
      <c r="BQ110" s="973">
        <v>
6059353244</v>
      </c>
      <c r="BR110" s="974"/>
      <c r="BS110" s="974"/>
      <c r="BT110" s="974"/>
      <c r="BU110" s="974"/>
      <c r="BV110" s="974">
        <v>
5849226077</v>
      </c>
      <c r="BW110" s="974"/>
      <c r="BX110" s="974"/>
      <c r="BY110" s="974"/>
      <c r="BZ110" s="974"/>
      <c r="CA110" s="974">
        <v>
5667530983</v>
      </c>
      <c r="CB110" s="974"/>
      <c r="CC110" s="974"/>
      <c r="CD110" s="974"/>
      <c r="CE110" s="974"/>
      <c r="CF110" s="988">
        <v>
160.4</v>
      </c>
      <c r="CG110" s="989"/>
      <c r="CH110" s="989"/>
      <c r="CI110" s="989"/>
      <c r="CJ110" s="989"/>
      <c r="CK110" s="990" t="s">
        <v>
410</v>
      </c>
      <c r="CL110" s="991"/>
      <c r="CM110" s="970" t="s">
        <v>
411</v>
      </c>
      <c r="CN110" s="971"/>
      <c r="CO110" s="971"/>
      <c r="CP110" s="971"/>
      <c r="CQ110" s="971"/>
      <c r="CR110" s="971"/>
      <c r="CS110" s="971"/>
      <c r="CT110" s="971"/>
      <c r="CU110" s="971"/>
      <c r="CV110" s="971"/>
      <c r="CW110" s="971"/>
      <c r="CX110" s="971"/>
      <c r="CY110" s="971"/>
      <c r="CZ110" s="971"/>
      <c r="DA110" s="971"/>
      <c r="DB110" s="971"/>
      <c r="DC110" s="971"/>
      <c r="DD110" s="971"/>
      <c r="DE110" s="971"/>
      <c r="DF110" s="972"/>
      <c r="DG110" s="973">
        <v>
6420878</v>
      </c>
      <c r="DH110" s="974"/>
      <c r="DI110" s="974"/>
      <c r="DJ110" s="974"/>
      <c r="DK110" s="974"/>
      <c r="DL110" s="974">
        <v>
5509504</v>
      </c>
      <c r="DM110" s="974"/>
      <c r="DN110" s="974"/>
      <c r="DO110" s="974"/>
      <c r="DP110" s="974"/>
      <c r="DQ110" s="974">
        <v>
4589548</v>
      </c>
      <c r="DR110" s="974"/>
      <c r="DS110" s="974"/>
      <c r="DT110" s="974"/>
      <c r="DU110" s="974"/>
      <c r="DV110" s="975">
        <v>
0.1</v>
      </c>
      <c r="DW110" s="975"/>
      <c r="DX110" s="975"/>
      <c r="DY110" s="975"/>
      <c r="DZ110" s="976"/>
    </row>
    <row r="111" spans="1:131" s="234" customFormat="1" ht="26.25" customHeight="1">
      <c r="A111" s="977" t="s">
        <v>
412</v>
      </c>
      <c r="B111" s="978"/>
      <c r="C111" s="978"/>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9"/>
      <c r="AA111" s="980" t="s">
        <v>
413</v>
      </c>
      <c r="AB111" s="981"/>
      <c r="AC111" s="981"/>
      <c r="AD111" s="981"/>
      <c r="AE111" s="982"/>
      <c r="AF111" s="983" t="s">
        <v>
111</v>
      </c>
      <c r="AG111" s="981"/>
      <c r="AH111" s="981"/>
      <c r="AI111" s="981"/>
      <c r="AJ111" s="982"/>
      <c r="AK111" s="983" t="s">
        <v>
111</v>
      </c>
      <c r="AL111" s="981"/>
      <c r="AM111" s="981"/>
      <c r="AN111" s="981"/>
      <c r="AO111" s="982"/>
      <c r="AP111" s="984" t="s">
        <v>
111</v>
      </c>
      <c r="AQ111" s="985"/>
      <c r="AR111" s="985"/>
      <c r="AS111" s="985"/>
      <c r="AT111" s="986"/>
      <c r="AU111" s="947"/>
      <c r="AV111" s="948"/>
      <c r="AW111" s="948"/>
      <c r="AX111" s="948"/>
      <c r="AY111" s="948"/>
      <c r="AZ111" s="996" t="s">
        <v>
414</v>
      </c>
      <c r="BA111" s="997"/>
      <c r="BB111" s="997"/>
      <c r="BC111" s="997"/>
      <c r="BD111" s="997"/>
      <c r="BE111" s="997"/>
      <c r="BF111" s="997"/>
      <c r="BG111" s="997"/>
      <c r="BH111" s="997"/>
      <c r="BI111" s="997"/>
      <c r="BJ111" s="997"/>
      <c r="BK111" s="997"/>
      <c r="BL111" s="997"/>
      <c r="BM111" s="997"/>
      <c r="BN111" s="997"/>
      <c r="BO111" s="997"/>
      <c r="BP111" s="998"/>
      <c r="BQ111" s="966">
        <v>
64739204</v>
      </c>
      <c r="BR111" s="967"/>
      <c r="BS111" s="967"/>
      <c r="BT111" s="967"/>
      <c r="BU111" s="967"/>
      <c r="BV111" s="967">
        <v>
53825896</v>
      </c>
      <c r="BW111" s="967"/>
      <c r="BX111" s="967"/>
      <c r="BY111" s="967"/>
      <c r="BZ111" s="967"/>
      <c r="CA111" s="967">
        <v>
46831490</v>
      </c>
      <c r="CB111" s="967"/>
      <c r="CC111" s="967"/>
      <c r="CD111" s="967"/>
      <c r="CE111" s="967"/>
      <c r="CF111" s="961">
        <v>
1.3</v>
      </c>
      <c r="CG111" s="962"/>
      <c r="CH111" s="962"/>
      <c r="CI111" s="962"/>
      <c r="CJ111" s="962"/>
      <c r="CK111" s="992"/>
      <c r="CL111" s="993"/>
      <c r="CM111" s="963" t="s">
        <v>
415</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
111</v>
      </c>
      <c r="DH111" s="967"/>
      <c r="DI111" s="967"/>
      <c r="DJ111" s="967"/>
      <c r="DK111" s="967"/>
      <c r="DL111" s="967" t="s">
        <v>
111</v>
      </c>
      <c r="DM111" s="967"/>
      <c r="DN111" s="967"/>
      <c r="DO111" s="967"/>
      <c r="DP111" s="967"/>
      <c r="DQ111" s="967" t="s">
        <v>
111</v>
      </c>
      <c r="DR111" s="967"/>
      <c r="DS111" s="967"/>
      <c r="DT111" s="967"/>
      <c r="DU111" s="967"/>
      <c r="DV111" s="968" t="s">
        <v>
111</v>
      </c>
      <c r="DW111" s="968"/>
      <c r="DX111" s="968"/>
      <c r="DY111" s="968"/>
      <c r="DZ111" s="969"/>
    </row>
    <row r="112" spans="1:131" s="234" customFormat="1" ht="26.25" customHeight="1">
      <c r="A112" s="1006" t="s">
        <v>
416</v>
      </c>
      <c r="B112" s="1007"/>
      <c r="C112" s="997" t="s">
        <v>
417</v>
      </c>
      <c r="D112" s="997"/>
      <c r="E112" s="997"/>
      <c r="F112" s="997"/>
      <c r="G112" s="997"/>
      <c r="H112" s="997"/>
      <c r="I112" s="997"/>
      <c r="J112" s="997"/>
      <c r="K112" s="997"/>
      <c r="L112" s="997"/>
      <c r="M112" s="997"/>
      <c r="N112" s="997"/>
      <c r="O112" s="997"/>
      <c r="P112" s="997"/>
      <c r="Q112" s="997"/>
      <c r="R112" s="997"/>
      <c r="S112" s="997"/>
      <c r="T112" s="997"/>
      <c r="U112" s="997"/>
      <c r="V112" s="997"/>
      <c r="W112" s="997"/>
      <c r="X112" s="997"/>
      <c r="Y112" s="997"/>
      <c r="Z112" s="998"/>
      <c r="AA112" s="999">
        <v>
300348699</v>
      </c>
      <c r="AB112" s="1000"/>
      <c r="AC112" s="1000"/>
      <c r="AD112" s="1000"/>
      <c r="AE112" s="1001"/>
      <c r="AF112" s="1002">
        <v>
293516922</v>
      </c>
      <c r="AG112" s="1000"/>
      <c r="AH112" s="1000"/>
      <c r="AI112" s="1000"/>
      <c r="AJ112" s="1001"/>
      <c r="AK112" s="1002">
        <v>
302198032</v>
      </c>
      <c r="AL112" s="1000"/>
      <c r="AM112" s="1000"/>
      <c r="AN112" s="1000"/>
      <c r="AO112" s="1001"/>
      <c r="AP112" s="1003">
        <v>
8.6</v>
      </c>
      <c r="AQ112" s="1004"/>
      <c r="AR112" s="1004"/>
      <c r="AS112" s="1004"/>
      <c r="AT112" s="1005"/>
      <c r="AU112" s="947"/>
      <c r="AV112" s="948"/>
      <c r="AW112" s="948"/>
      <c r="AX112" s="948"/>
      <c r="AY112" s="948"/>
      <c r="AZ112" s="996" t="s">
        <v>
418</v>
      </c>
      <c r="BA112" s="997"/>
      <c r="BB112" s="997"/>
      <c r="BC112" s="997"/>
      <c r="BD112" s="997"/>
      <c r="BE112" s="997"/>
      <c r="BF112" s="997"/>
      <c r="BG112" s="997"/>
      <c r="BH112" s="997"/>
      <c r="BI112" s="997"/>
      <c r="BJ112" s="997"/>
      <c r="BK112" s="997"/>
      <c r="BL112" s="997"/>
      <c r="BM112" s="997"/>
      <c r="BN112" s="997"/>
      <c r="BO112" s="997"/>
      <c r="BP112" s="998"/>
      <c r="BQ112" s="966">
        <v>
1183580358</v>
      </c>
      <c r="BR112" s="967"/>
      <c r="BS112" s="967"/>
      <c r="BT112" s="967"/>
      <c r="BU112" s="967"/>
      <c r="BV112" s="967">
        <v>
1130382777</v>
      </c>
      <c r="BW112" s="967"/>
      <c r="BX112" s="967"/>
      <c r="BY112" s="967"/>
      <c r="BZ112" s="967"/>
      <c r="CA112" s="967">
        <v>
1128727872</v>
      </c>
      <c r="CB112" s="967"/>
      <c r="CC112" s="967"/>
      <c r="CD112" s="967"/>
      <c r="CE112" s="967"/>
      <c r="CF112" s="961">
        <v>
31.9</v>
      </c>
      <c r="CG112" s="962"/>
      <c r="CH112" s="962"/>
      <c r="CI112" s="962"/>
      <c r="CJ112" s="962"/>
      <c r="CK112" s="992"/>
      <c r="CL112" s="993"/>
      <c r="CM112" s="963" t="s">
        <v>
419</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
111</v>
      </c>
      <c r="DH112" s="967"/>
      <c r="DI112" s="967"/>
      <c r="DJ112" s="967"/>
      <c r="DK112" s="967"/>
      <c r="DL112" s="967" t="s">
        <v>
111</v>
      </c>
      <c r="DM112" s="967"/>
      <c r="DN112" s="967"/>
      <c r="DO112" s="967"/>
      <c r="DP112" s="967"/>
      <c r="DQ112" s="967" t="s">
        <v>
111</v>
      </c>
      <c r="DR112" s="967"/>
      <c r="DS112" s="967"/>
      <c r="DT112" s="967"/>
      <c r="DU112" s="967"/>
      <c r="DV112" s="968" t="s">
        <v>
111</v>
      </c>
      <c r="DW112" s="968"/>
      <c r="DX112" s="968"/>
      <c r="DY112" s="968"/>
      <c r="DZ112" s="969"/>
    </row>
    <row r="113" spans="1:130" s="234" customFormat="1" ht="26.25" customHeight="1">
      <c r="A113" s="1008"/>
      <c r="B113" s="1009"/>
      <c r="C113" s="997" t="s">
        <v>
420</v>
      </c>
      <c r="D113" s="997"/>
      <c r="E113" s="997"/>
      <c r="F113" s="997"/>
      <c r="G113" s="997"/>
      <c r="H113" s="997"/>
      <c r="I113" s="997"/>
      <c r="J113" s="997"/>
      <c r="K113" s="997"/>
      <c r="L113" s="997"/>
      <c r="M113" s="997"/>
      <c r="N113" s="997"/>
      <c r="O113" s="997"/>
      <c r="P113" s="997"/>
      <c r="Q113" s="997"/>
      <c r="R113" s="997"/>
      <c r="S113" s="997"/>
      <c r="T113" s="997"/>
      <c r="U113" s="997"/>
      <c r="V113" s="997"/>
      <c r="W113" s="997"/>
      <c r="X113" s="997"/>
      <c r="Y113" s="997"/>
      <c r="Z113" s="998"/>
      <c r="AA113" s="999">
        <v>
117757019</v>
      </c>
      <c r="AB113" s="1000"/>
      <c r="AC113" s="1000"/>
      <c r="AD113" s="1000"/>
      <c r="AE113" s="1001"/>
      <c r="AF113" s="1002">
        <v>
114333230</v>
      </c>
      <c r="AG113" s="1000"/>
      <c r="AH113" s="1000"/>
      <c r="AI113" s="1000"/>
      <c r="AJ113" s="1001"/>
      <c r="AK113" s="1002">
        <v>
115592507</v>
      </c>
      <c r="AL113" s="1000"/>
      <c r="AM113" s="1000"/>
      <c r="AN113" s="1000"/>
      <c r="AO113" s="1001"/>
      <c r="AP113" s="1003">
        <v>
3.3</v>
      </c>
      <c r="AQ113" s="1004"/>
      <c r="AR113" s="1004"/>
      <c r="AS113" s="1004"/>
      <c r="AT113" s="1005"/>
      <c r="AU113" s="947"/>
      <c r="AV113" s="948"/>
      <c r="AW113" s="948"/>
      <c r="AX113" s="948"/>
      <c r="AY113" s="948"/>
      <c r="AZ113" s="996" t="s">
        <v>
421</v>
      </c>
      <c r="BA113" s="997"/>
      <c r="BB113" s="997"/>
      <c r="BC113" s="997"/>
      <c r="BD113" s="997"/>
      <c r="BE113" s="997"/>
      <c r="BF113" s="997"/>
      <c r="BG113" s="997"/>
      <c r="BH113" s="997"/>
      <c r="BI113" s="997"/>
      <c r="BJ113" s="997"/>
      <c r="BK113" s="997"/>
      <c r="BL113" s="997"/>
      <c r="BM113" s="997"/>
      <c r="BN113" s="997"/>
      <c r="BO113" s="997"/>
      <c r="BP113" s="998"/>
      <c r="BQ113" s="966" t="s">
        <v>
111</v>
      </c>
      <c r="BR113" s="967"/>
      <c r="BS113" s="967"/>
      <c r="BT113" s="967"/>
      <c r="BU113" s="967"/>
      <c r="BV113" s="967" t="s">
        <v>
111</v>
      </c>
      <c r="BW113" s="967"/>
      <c r="BX113" s="967"/>
      <c r="BY113" s="967"/>
      <c r="BZ113" s="967"/>
      <c r="CA113" s="967" t="s">
        <v>
111</v>
      </c>
      <c r="CB113" s="967"/>
      <c r="CC113" s="967"/>
      <c r="CD113" s="967"/>
      <c r="CE113" s="967"/>
      <c r="CF113" s="961" t="s">
        <v>
111</v>
      </c>
      <c r="CG113" s="962"/>
      <c r="CH113" s="962"/>
      <c r="CI113" s="962"/>
      <c r="CJ113" s="962"/>
      <c r="CK113" s="992"/>
      <c r="CL113" s="993"/>
      <c r="CM113" s="963" t="s">
        <v>
422</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66" t="s">
        <v>
111</v>
      </c>
      <c r="DH113" s="967"/>
      <c r="DI113" s="967"/>
      <c r="DJ113" s="967"/>
      <c r="DK113" s="967"/>
      <c r="DL113" s="967" t="s">
        <v>
111</v>
      </c>
      <c r="DM113" s="967"/>
      <c r="DN113" s="967"/>
      <c r="DO113" s="967"/>
      <c r="DP113" s="967"/>
      <c r="DQ113" s="967" t="s">
        <v>
111</v>
      </c>
      <c r="DR113" s="967"/>
      <c r="DS113" s="967"/>
      <c r="DT113" s="967"/>
      <c r="DU113" s="967"/>
      <c r="DV113" s="968" t="s">
        <v>
111</v>
      </c>
      <c r="DW113" s="968"/>
      <c r="DX113" s="968"/>
      <c r="DY113" s="968"/>
      <c r="DZ113" s="969"/>
    </row>
    <row r="114" spans="1:130" s="234" customFormat="1" ht="26.25" customHeight="1">
      <c r="A114" s="1008"/>
      <c r="B114" s="1009"/>
      <c r="C114" s="997" t="s">
        <v>
423</v>
      </c>
      <c r="D114" s="997"/>
      <c r="E114" s="997"/>
      <c r="F114" s="997"/>
      <c r="G114" s="997"/>
      <c r="H114" s="997"/>
      <c r="I114" s="997"/>
      <c r="J114" s="997"/>
      <c r="K114" s="997"/>
      <c r="L114" s="997"/>
      <c r="M114" s="997"/>
      <c r="N114" s="997"/>
      <c r="O114" s="997"/>
      <c r="P114" s="997"/>
      <c r="Q114" s="997"/>
      <c r="R114" s="997"/>
      <c r="S114" s="997"/>
      <c r="T114" s="997"/>
      <c r="U114" s="997"/>
      <c r="V114" s="997"/>
      <c r="W114" s="997"/>
      <c r="X114" s="997"/>
      <c r="Y114" s="997"/>
      <c r="Z114" s="998"/>
      <c r="AA114" s="999" t="s">
        <v>
111</v>
      </c>
      <c r="AB114" s="1000"/>
      <c r="AC114" s="1000"/>
      <c r="AD114" s="1000"/>
      <c r="AE114" s="1001"/>
      <c r="AF114" s="1002" t="s">
        <v>
424</v>
      </c>
      <c r="AG114" s="1000"/>
      <c r="AH114" s="1000"/>
      <c r="AI114" s="1000"/>
      <c r="AJ114" s="1001"/>
      <c r="AK114" s="1002" t="s">
        <v>
111</v>
      </c>
      <c r="AL114" s="1000"/>
      <c r="AM114" s="1000"/>
      <c r="AN114" s="1000"/>
      <c r="AO114" s="1001"/>
      <c r="AP114" s="1003" t="s">
        <v>
111</v>
      </c>
      <c r="AQ114" s="1004"/>
      <c r="AR114" s="1004"/>
      <c r="AS114" s="1004"/>
      <c r="AT114" s="1005"/>
      <c r="AU114" s="947"/>
      <c r="AV114" s="948"/>
      <c r="AW114" s="948"/>
      <c r="AX114" s="948"/>
      <c r="AY114" s="948"/>
      <c r="AZ114" s="996" t="s">
        <v>
425</v>
      </c>
      <c r="BA114" s="997"/>
      <c r="BB114" s="997"/>
      <c r="BC114" s="997"/>
      <c r="BD114" s="997"/>
      <c r="BE114" s="997"/>
      <c r="BF114" s="997"/>
      <c r="BG114" s="997"/>
      <c r="BH114" s="997"/>
      <c r="BI114" s="997"/>
      <c r="BJ114" s="997"/>
      <c r="BK114" s="997"/>
      <c r="BL114" s="997"/>
      <c r="BM114" s="997"/>
      <c r="BN114" s="997"/>
      <c r="BO114" s="997"/>
      <c r="BP114" s="998"/>
      <c r="BQ114" s="966">
        <v>
1015620950</v>
      </c>
      <c r="BR114" s="967"/>
      <c r="BS114" s="967"/>
      <c r="BT114" s="967"/>
      <c r="BU114" s="967"/>
      <c r="BV114" s="967">
        <v>
963710433</v>
      </c>
      <c r="BW114" s="967"/>
      <c r="BX114" s="967"/>
      <c r="BY114" s="967"/>
      <c r="BZ114" s="967"/>
      <c r="CA114" s="967">
        <v>
923555835</v>
      </c>
      <c r="CB114" s="967"/>
      <c r="CC114" s="967"/>
      <c r="CD114" s="967"/>
      <c r="CE114" s="967"/>
      <c r="CF114" s="961">
        <v>
26.1</v>
      </c>
      <c r="CG114" s="962"/>
      <c r="CH114" s="962"/>
      <c r="CI114" s="962"/>
      <c r="CJ114" s="962"/>
      <c r="CK114" s="992"/>
      <c r="CL114" s="993"/>
      <c r="CM114" s="963" t="s">
        <v>
426</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66">
        <v>
2701487</v>
      </c>
      <c r="DH114" s="967"/>
      <c r="DI114" s="967"/>
      <c r="DJ114" s="967"/>
      <c r="DK114" s="967"/>
      <c r="DL114" s="967" t="s">
        <v>
111</v>
      </c>
      <c r="DM114" s="967"/>
      <c r="DN114" s="967"/>
      <c r="DO114" s="967"/>
      <c r="DP114" s="967"/>
      <c r="DQ114" s="967" t="s">
        <v>
111</v>
      </c>
      <c r="DR114" s="967"/>
      <c r="DS114" s="967"/>
      <c r="DT114" s="967"/>
      <c r="DU114" s="967"/>
      <c r="DV114" s="968" t="s">
        <v>
413</v>
      </c>
      <c r="DW114" s="968"/>
      <c r="DX114" s="968"/>
      <c r="DY114" s="968"/>
      <c r="DZ114" s="969"/>
    </row>
    <row r="115" spans="1:130" s="234" customFormat="1" ht="26.25" customHeight="1">
      <c r="A115" s="1008"/>
      <c r="B115" s="1009"/>
      <c r="C115" s="997" t="s">
        <v>
427</v>
      </c>
      <c r="D115" s="997"/>
      <c r="E115" s="997"/>
      <c r="F115" s="997"/>
      <c r="G115" s="997"/>
      <c r="H115" s="997"/>
      <c r="I115" s="997"/>
      <c r="J115" s="997"/>
      <c r="K115" s="997"/>
      <c r="L115" s="997"/>
      <c r="M115" s="997"/>
      <c r="N115" s="997"/>
      <c r="O115" s="997"/>
      <c r="P115" s="997"/>
      <c r="Q115" s="997"/>
      <c r="R115" s="997"/>
      <c r="S115" s="997"/>
      <c r="T115" s="997"/>
      <c r="U115" s="997"/>
      <c r="V115" s="997"/>
      <c r="W115" s="997"/>
      <c r="X115" s="997"/>
      <c r="Y115" s="997"/>
      <c r="Z115" s="998"/>
      <c r="AA115" s="999">
        <v>
3063107</v>
      </c>
      <c r="AB115" s="1000"/>
      <c r="AC115" s="1000"/>
      <c r="AD115" s="1000"/>
      <c r="AE115" s="1001"/>
      <c r="AF115" s="1002">
        <v>
5109184</v>
      </c>
      <c r="AG115" s="1000"/>
      <c r="AH115" s="1000"/>
      <c r="AI115" s="1000"/>
      <c r="AJ115" s="1001"/>
      <c r="AK115" s="1002">
        <v>
2492235</v>
      </c>
      <c r="AL115" s="1000"/>
      <c r="AM115" s="1000"/>
      <c r="AN115" s="1000"/>
      <c r="AO115" s="1001"/>
      <c r="AP115" s="1003">
        <v>
0.1</v>
      </c>
      <c r="AQ115" s="1004"/>
      <c r="AR115" s="1004"/>
      <c r="AS115" s="1004"/>
      <c r="AT115" s="1005"/>
      <c r="AU115" s="947"/>
      <c r="AV115" s="948"/>
      <c r="AW115" s="948"/>
      <c r="AX115" s="948"/>
      <c r="AY115" s="948"/>
      <c r="AZ115" s="996" t="s">
        <v>
428</v>
      </c>
      <c r="BA115" s="997"/>
      <c r="BB115" s="997"/>
      <c r="BC115" s="997"/>
      <c r="BD115" s="997"/>
      <c r="BE115" s="997"/>
      <c r="BF115" s="997"/>
      <c r="BG115" s="997"/>
      <c r="BH115" s="997"/>
      <c r="BI115" s="997"/>
      <c r="BJ115" s="997"/>
      <c r="BK115" s="997"/>
      <c r="BL115" s="997"/>
      <c r="BM115" s="997"/>
      <c r="BN115" s="997"/>
      <c r="BO115" s="997"/>
      <c r="BP115" s="998"/>
      <c r="BQ115" s="966">
        <v>
30251476</v>
      </c>
      <c r="BR115" s="967"/>
      <c r="BS115" s="967"/>
      <c r="BT115" s="967"/>
      <c r="BU115" s="967"/>
      <c r="BV115" s="967">
        <v>
29319691</v>
      </c>
      <c r="BW115" s="967"/>
      <c r="BX115" s="967"/>
      <c r="BY115" s="967"/>
      <c r="BZ115" s="967"/>
      <c r="CA115" s="967">
        <v>
28201462</v>
      </c>
      <c r="CB115" s="967"/>
      <c r="CC115" s="967"/>
      <c r="CD115" s="967"/>
      <c r="CE115" s="967"/>
      <c r="CF115" s="961">
        <v>
0.8</v>
      </c>
      <c r="CG115" s="962"/>
      <c r="CH115" s="962"/>
      <c r="CI115" s="962"/>
      <c r="CJ115" s="962"/>
      <c r="CK115" s="992"/>
      <c r="CL115" s="993"/>
      <c r="CM115" s="996" t="s">
        <v>
429</v>
      </c>
      <c r="CN115" s="1017"/>
      <c r="CO115" s="1017"/>
      <c r="CP115" s="1017"/>
      <c r="CQ115" s="1017"/>
      <c r="CR115" s="1017"/>
      <c r="CS115" s="1017"/>
      <c r="CT115" s="1017"/>
      <c r="CU115" s="1017"/>
      <c r="CV115" s="1017"/>
      <c r="CW115" s="1017"/>
      <c r="CX115" s="1017"/>
      <c r="CY115" s="1017"/>
      <c r="CZ115" s="1017"/>
      <c r="DA115" s="1017"/>
      <c r="DB115" s="1017"/>
      <c r="DC115" s="1017"/>
      <c r="DD115" s="1017"/>
      <c r="DE115" s="1017"/>
      <c r="DF115" s="998"/>
      <c r="DG115" s="966" t="s">
        <v>
111</v>
      </c>
      <c r="DH115" s="967"/>
      <c r="DI115" s="967"/>
      <c r="DJ115" s="967"/>
      <c r="DK115" s="967"/>
      <c r="DL115" s="967" t="s">
        <v>
111</v>
      </c>
      <c r="DM115" s="967"/>
      <c r="DN115" s="967"/>
      <c r="DO115" s="967"/>
      <c r="DP115" s="967"/>
      <c r="DQ115" s="967" t="s">
        <v>
111</v>
      </c>
      <c r="DR115" s="967"/>
      <c r="DS115" s="967"/>
      <c r="DT115" s="967"/>
      <c r="DU115" s="967"/>
      <c r="DV115" s="968" t="s">
        <v>
111</v>
      </c>
      <c r="DW115" s="968"/>
      <c r="DX115" s="968"/>
      <c r="DY115" s="968"/>
      <c r="DZ115" s="969"/>
    </row>
    <row r="116" spans="1:130" s="234" customFormat="1" ht="26.25" customHeight="1">
      <c r="A116" s="1010"/>
      <c r="B116" s="1011"/>
      <c r="C116" s="1012" t="s">
        <v>
430</v>
      </c>
      <c r="D116" s="1012"/>
      <c r="E116" s="1012"/>
      <c r="F116" s="1012"/>
      <c r="G116" s="1012"/>
      <c r="H116" s="1012"/>
      <c r="I116" s="1012"/>
      <c r="J116" s="1012"/>
      <c r="K116" s="1012"/>
      <c r="L116" s="1012"/>
      <c r="M116" s="1012"/>
      <c r="N116" s="1012"/>
      <c r="O116" s="1012"/>
      <c r="P116" s="1012"/>
      <c r="Q116" s="1012"/>
      <c r="R116" s="1012"/>
      <c r="S116" s="1012"/>
      <c r="T116" s="1012"/>
      <c r="U116" s="1012"/>
      <c r="V116" s="1012"/>
      <c r="W116" s="1012"/>
      <c r="X116" s="1012"/>
      <c r="Y116" s="1012"/>
      <c r="Z116" s="1013"/>
      <c r="AA116" s="999" t="s">
        <v>
111</v>
      </c>
      <c r="AB116" s="1000"/>
      <c r="AC116" s="1000"/>
      <c r="AD116" s="1000"/>
      <c r="AE116" s="1001"/>
      <c r="AF116" s="1002" t="s">
        <v>
424</v>
      </c>
      <c r="AG116" s="1000"/>
      <c r="AH116" s="1000"/>
      <c r="AI116" s="1000"/>
      <c r="AJ116" s="1001"/>
      <c r="AK116" s="1002" t="s">
        <v>
413</v>
      </c>
      <c r="AL116" s="1000"/>
      <c r="AM116" s="1000"/>
      <c r="AN116" s="1000"/>
      <c r="AO116" s="1001"/>
      <c r="AP116" s="1003" t="s">
        <v>
413</v>
      </c>
      <c r="AQ116" s="1004"/>
      <c r="AR116" s="1004"/>
      <c r="AS116" s="1004"/>
      <c r="AT116" s="1005"/>
      <c r="AU116" s="947"/>
      <c r="AV116" s="948"/>
      <c r="AW116" s="948"/>
      <c r="AX116" s="948"/>
      <c r="AY116" s="948"/>
      <c r="AZ116" s="1014" t="s">
        <v>
431</v>
      </c>
      <c r="BA116" s="1015"/>
      <c r="BB116" s="1015"/>
      <c r="BC116" s="1015"/>
      <c r="BD116" s="1015"/>
      <c r="BE116" s="1015"/>
      <c r="BF116" s="1015"/>
      <c r="BG116" s="1015"/>
      <c r="BH116" s="1015"/>
      <c r="BI116" s="1015"/>
      <c r="BJ116" s="1015"/>
      <c r="BK116" s="1015"/>
      <c r="BL116" s="1015"/>
      <c r="BM116" s="1015"/>
      <c r="BN116" s="1015"/>
      <c r="BO116" s="1015"/>
      <c r="BP116" s="1016"/>
      <c r="BQ116" s="966" t="s">
        <v>
111</v>
      </c>
      <c r="BR116" s="967"/>
      <c r="BS116" s="967"/>
      <c r="BT116" s="967"/>
      <c r="BU116" s="967"/>
      <c r="BV116" s="967" t="s">
        <v>
111</v>
      </c>
      <c r="BW116" s="967"/>
      <c r="BX116" s="967"/>
      <c r="BY116" s="967"/>
      <c r="BZ116" s="967"/>
      <c r="CA116" s="967" t="s">
        <v>
111</v>
      </c>
      <c r="CB116" s="967"/>
      <c r="CC116" s="967"/>
      <c r="CD116" s="967"/>
      <c r="CE116" s="967"/>
      <c r="CF116" s="961" t="s">
        <v>
111</v>
      </c>
      <c r="CG116" s="962"/>
      <c r="CH116" s="962"/>
      <c r="CI116" s="962"/>
      <c r="CJ116" s="962"/>
      <c r="CK116" s="992"/>
      <c r="CL116" s="993"/>
      <c r="CM116" s="963" t="s">
        <v>
432</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66" t="s">
        <v>
111</v>
      </c>
      <c r="DH116" s="967"/>
      <c r="DI116" s="967"/>
      <c r="DJ116" s="967"/>
      <c r="DK116" s="967"/>
      <c r="DL116" s="967" t="s">
        <v>
111</v>
      </c>
      <c r="DM116" s="967"/>
      <c r="DN116" s="967"/>
      <c r="DO116" s="967"/>
      <c r="DP116" s="967"/>
      <c r="DQ116" s="967" t="s">
        <v>
111</v>
      </c>
      <c r="DR116" s="967"/>
      <c r="DS116" s="967"/>
      <c r="DT116" s="967"/>
      <c r="DU116" s="967"/>
      <c r="DV116" s="968" t="s">
        <v>
111</v>
      </c>
      <c r="DW116" s="968"/>
      <c r="DX116" s="968"/>
      <c r="DY116" s="968"/>
      <c r="DZ116" s="969"/>
    </row>
    <row r="117" spans="1:130" s="234" customFormat="1" ht="26.25" customHeight="1">
      <c r="A117" s="951" t="s">
        <v>
149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22" t="s">
        <v>
433</v>
      </c>
      <c r="Z117" s="933"/>
      <c r="AA117" s="1023">
        <v>
558925540</v>
      </c>
      <c r="AB117" s="1024"/>
      <c r="AC117" s="1024"/>
      <c r="AD117" s="1024"/>
      <c r="AE117" s="1025"/>
      <c r="AF117" s="1026">
        <v>
536838294</v>
      </c>
      <c r="AG117" s="1024"/>
      <c r="AH117" s="1024"/>
      <c r="AI117" s="1024"/>
      <c r="AJ117" s="1025"/>
      <c r="AK117" s="1026">
        <v>
531813890</v>
      </c>
      <c r="AL117" s="1024"/>
      <c r="AM117" s="1024"/>
      <c r="AN117" s="1024"/>
      <c r="AO117" s="1025"/>
      <c r="AP117" s="1027"/>
      <c r="AQ117" s="1028"/>
      <c r="AR117" s="1028"/>
      <c r="AS117" s="1028"/>
      <c r="AT117" s="1029"/>
      <c r="AU117" s="947"/>
      <c r="AV117" s="948"/>
      <c r="AW117" s="948"/>
      <c r="AX117" s="948"/>
      <c r="AY117" s="948"/>
      <c r="AZ117" s="996" t="s">
        <v>
434</v>
      </c>
      <c r="BA117" s="997"/>
      <c r="BB117" s="997"/>
      <c r="BC117" s="997"/>
      <c r="BD117" s="997"/>
      <c r="BE117" s="997"/>
      <c r="BF117" s="997"/>
      <c r="BG117" s="997"/>
      <c r="BH117" s="997"/>
      <c r="BI117" s="997"/>
      <c r="BJ117" s="997"/>
      <c r="BK117" s="997"/>
      <c r="BL117" s="997"/>
      <c r="BM117" s="997"/>
      <c r="BN117" s="997"/>
      <c r="BO117" s="997"/>
      <c r="BP117" s="998"/>
      <c r="BQ117" s="966" t="s">
        <v>
111</v>
      </c>
      <c r="BR117" s="967"/>
      <c r="BS117" s="967"/>
      <c r="BT117" s="967"/>
      <c r="BU117" s="967"/>
      <c r="BV117" s="967" t="s">
        <v>
111</v>
      </c>
      <c r="BW117" s="967"/>
      <c r="BX117" s="967"/>
      <c r="BY117" s="967"/>
      <c r="BZ117" s="967"/>
      <c r="CA117" s="967" t="s">
        <v>
111</v>
      </c>
      <c r="CB117" s="967"/>
      <c r="CC117" s="967"/>
      <c r="CD117" s="967"/>
      <c r="CE117" s="967"/>
      <c r="CF117" s="961" t="s">
        <v>
111</v>
      </c>
      <c r="CG117" s="962"/>
      <c r="CH117" s="962"/>
      <c r="CI117" s="962"/>
      <c r="CJ117" s="962"/>
      <c r="CK117" s="992"/>
      <c r="CL117" s="993"/>
      <c r="CM117" s="963" t="s">
        <v>
435</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66" t="s">
        <v>
111</v>
      </c>
      <c r="DH117" s="967"/>
      <c r="DI117" s="967"/>
      <c r="DJ117" s="967"/>
      <c r="DK117" s="967"/>
      <c r="DL117" s="967" t="s">
        <v>
111</v>
      </c>
      <c r="DM117" s="967"/>
      <c r="DN117" s="967"/>
      <c r="DO117" s="967"/>
      <c r="DP117" s="967"/>
      <c r="DQ117" s="967" t="s">
        <v>
111</v>
      </c>
      <c r="DR117" s="967"/>
      <c r="DS117" s="967"/>
      <c r="DT117" s="967"/>
      <c r="DU117" s="967"/>
      <c r="DV117" s="968" t="s">
        <v>
111</v>
      </c>
      <c r="DW117" s="968"/>
      <c r="DX117" s="968"/>
      <c r="DY117" s="968"/>
      <c r="DZ117" s="969"/>
    </row>
    <row r="118" spans="1:130" s="234" customFormat="1" ht="26.25" customHeight="1">
      <c r="A118" s="951" t="s">
        <v>
407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
405</v>
      </c>
      <c r="AB118" s="932"/>
      <c r="AC118" s="932"/>
      <c r="AD118" s="932"/>
      <c r="AE118" s="933"/>
      <c r="AF118" s="931" t="s">
        <v>
296</v>
      </c>
      <c r="AG118" s="932"/>
      <c r="AH118" s="932"/>
      <c r="AI118" s="932"/>
      <c r="AJ118" s="933"/>
      <c r="AK118" s="931" t="s">
        <v>
295</v>
      </c>
      <c r="AL118" s="932"/>
      <c r="AM118" s="932"/>
      <c r="AN118" s="932"/>
      <c r="AO118" s="933"/>
      <c r="AP118" s="1018" t="s">
        <v>
406</v>
      </c>
      <c r="AQ118" s="1019"/>
      <c r="AR118" s="1019"/>
      <c r="AS118" s="1019"/>
      <c r="AT118" s="1020"/>
      <c r="AU118" s="947"/>
      <c r="AV118" s="948"/>
      <c r="AW118" s="948"/>
      <c r="AX118" s="948"/>
      <c r="AY118" s="948"/>
      <c r="AZ118" s="1021" t="s">
        <v>
436</v>
      </c>
      <c r="BA118" s="1012"/>
      <c r="BB118" s="1012"/>
      <c r="BC118" s="1012"/>
      <c r="BD118" s="1012"/>
      <c r="BE118" s="1012"/>
      <c r="BF118" s="1012"/>
      <c r="BG118" s="1012"/>
      <c r="BH118" s="1012"/>
      <c r="BI118" s="1012"/>
      <c r="BJ118" s="1012"/>
      <c r="BK118" s="1012"/>
      <c r="BL118" s="1012"/>
      <c r="BM118" s="1012"/>
      <c r="BN118" s="1012"/>
      <c r="BO118" s="1012"/>
      <c r="BP118" s="1013"/>
      <c r="BQ118" s="1038" t="s">
        <v>
111</v>
      </c>
      <c r="BR118" s="1039"/>
      <c r="BS118" s="1039"/>
      <c r="BT118" s="1039"/>
      <c r="BU118" s="1039"/>
      <c r="BV118" s="1039" t="s">
        <v>
111</v>
      </c>
      <c r="BW118" s="1039"/>
      <c r="BX118" s="1039"/>
      <c r="BY118" s="1039"/>
      <c r="BZ118" s="1039"/>
      <c r="CA118" s="1039" t="s">
        <v>
111</v>
      </c>
      <c r="CB118" s="1039"/>
      <c r="CC118" s="1039"/>
      <c r="CD118" s="1039"/>
      <c r="CE118" s="1039"/>
      <c r="CF118" s="961" t="s">
        <v>
111</v>
      </c>
      <c r="CG118" s="962"/>
      <c r="CH118" s="962"/>
      <c r="CI118" s="962"/>
      <c r="CJ118" s="962"/>
      <c r="CK118" s="992"/>
      <c r="CL118" s="993"/>
      <c r="CM118" s="963" t="s">
        <v>
437</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66">
        <v>
55135</v>
      </c>
      <c r="DH118" s="967"/>
      <c r="DI118" s="967"/>
      <c r="DJ118" s="967"/>
      <c r="DK118" s="967"/>
      <c r="DL118" s="967">
        <v>
47787</v>
      </c>
      <c r="DM118" s="967"/>
      <c r="DN118" s="967"/>
      <c r="DO118" s="967"/>
      <c r="DP118" s="967"/>
      <c r="DQ118" s="967">
        <v>
26645</v>
      </c>
      <c r="DR118" s="967"/>
      <c r="DS118" s="967"/>
      <c r="DT118" s="967"/>
      <c r="DU118" s="967"/>
      <c r="DV118" s="968">
        <v>
0</v>
      </c>
      <c r="DW118" s="968"/>
      <c r="DX118" s="968"/>
      <c r="DY118" s="968"/>
      <c r="DZ118" s="969"/>
    </row>
    <row r="119" spans="1:130" s="234" customFormat="1" ht="26.25" customHeight="1">
      <c r="A119" s="1103" t="s">
        <v>
410</v>
      </c>
      <c r="B119" s="991"/>
      <c r="C119" s="970" t="s">
        <v>
411</v>
      </c>
      <c r="D119" s="971"/>
      <c r="E119" s="971"/>
      <c r="F119" s="971"/>
      <c r="G119" s="971"/>
      <c r="H119" s="971"/>
      <c r="I119" s="971"/>
      <c r="J119" s="971"/>
      <c r="K119" s="971"/>
      <c r="L119" s="971"/>
      <c r="M119" s="971"/>
      <c r="N119" s="971"/>
      <c r="O119" s="971"/>
      <c r="P119" s="971"/>
      <c r="Q119" s="971"/>
      <c r="R119" s="971"/>
      <c r="S119" s="971"/>
      <c r="T119" s="971"/>
      <c r="U119" s="971"/>
      <c r="V119" s="971"/>
      <c r="W119" s="971"/>
      <c r="X119" s="971"/>
      <c r="Y119" s="971"/>
      <c r="Z119" s="972"/>
      <c r="AA119" s="938">
        <v>
921423</v>
      </c>
      <c r="AB119" s="939"/>
      <c r="AC119" s="939"/>
      <c r="AD119" s="939"/>
      <c r="AE119" s="940"/>
      <c r="AF119" s="941">
        <v>
911375</v>
      </c>
      <c r="AG119" s="939"/>
      <c r="AH119" s="939"/>
      <c r="AI119" s="939"/>
      <c r="AJ119" s="940"/>
      <c r="AK119" s="941">
        <v>
919955</v>
      </c>
      <c r="AL119" s="939"/>
      <c r="AM119" s="939"/>
      <c r="AN119" s="939"/>
      <c r="AO119" s="940"/>
      <c r="AP119" s="942">
        <v>
0</v>
      </c>
      <c r="AQ119" s="943"/>
      <c r="AR119" s="943"/>
      <c r="AS119" s="943"/>
      <c r="AT119" s="944"/>
      <c r="AU119" s="949"/>
      <c r="AV119" s="950"/>
      <c r="AW119" s="950"/>
      <c r="AX119" s="950"/>
      <c r="AY119" s="950"/>
      <c r="AZ119" s="265" t="s">
        <v>
149</v>
      </c>
      <c r="BA119" s="265"/>
      <c r="BB119" s="265"/>
      <c r="BC119" s="265"/>
      <c r="BD119" s="265"/>
      <c r="BE119" s="265"/>
      <c r="BF119" s="265"/>
      <c r="BG119" s="265"/>
      <c r="BH119" s="265"/>
      <c r="BI119" s="265"/>
      <c r="BJ119" s="265"/>
      <c r="BK119" s="265"/>
      <c r="BL119" s="265"/>
      <c r="BM119" s="265"/>
      <c r="BN119" s="265"/>
      <c r="BO119" s="1022" t="s">
        <v>
438</v>
      </c>
      <c r="BP119" s="1046"/>
      <c r="BQ119" s="1038">
        <v>
8353545232</v>
      </c>
      <c r="BR119" s="1039"/>
      <c r="BS119" s="1039"/>
      <c r="BT119" s="1039"/>
      <c r="BU119" s="1039"/>
      <c r="BV119" s="1039">
        <v>
8026464874</v>
      </c>
      <c r="BW119" s="1039"/>
      <c r="BX119" s="1039"/>
      <c r="BY119" s="1039"/>
      <c r="BZ119" s="1039"/>
      <c r="CA119" s="1039">
        <v>
7794847642</v>
      </c>
      <c r="CB119" s="1039"/>
      <c r="CC119" s="1039"/>
      <c r="CD119" s="1039"/>
      <c r="CE119" s="1039"/>
      <c r="CF119" s="1040"/>
      <c r="CG119" s="1041"/>
      <c r="CH119" s="1041"/>
      <c r="CI119" s="1041"/>
      <c r="CJ119" s="1042"/>
      <c r="CK119" s="994"/>
      <c r="CL119" s="995"/>
      <c r="CM119" s="1043" t="s">
        <v>
439</v>
      </c>
      <c r="CN119" s="1044"/>
      <c r="CO119" s="1044"/>
      <c r="CP119" s="1044"/>
      <c r="CQ119" s="1044"/>
      <c r="CR119" s="1044"/>
      <c r="CS119" s="1044"/>
      <c r="CT119" s="1044"/>
      <c r="CU119" s="1044"/>
      <c r="CV119" s="1044"/>
      <c r="CW119" s="1044"/>
      <c r="CX119" s="1044"/>
      <c r="CY119" s="1044"/>
      <c r="CZ119" s="1044"/>
      <c r="DA119" s="1044"/>
      <c r="DB119" s="1044"/>
      <c r="DC119" s="1044"/>
      <c r="DD119" s="1044"/>
      <c r="DE119" s="1044"/>
      <c r="DF119" s="1045"/>
      <c r="DG119" s="966">
        <v>
55561704</v>
      </c>
      <c r="DH119" s="967"/>
      <c r="DI119" s="967"/>
      <c r="DJ119" s="967"/>
      <c r="DK119" s="967"/>
      <c r="DL119" s="967">
        <v>
48268605</v>
      </c>
      <c r="DM119" s="967"/>
      <c r="DN119" s="967"/>
      <c r="DO119" s="967"/>
      <c r="DP119" s="967"/>
      <c r="DQ119" s="967">
        <v>
42215297</v>
      </c>
      <c r="DR119" s="967"/>
      <c r="DS119" s="967"/>
      <c r="DT119" s="967"/>
      <c r="DU119" s="967"/>
      <c r="DV119" s="968">
        <v>
1.2</v>
      </c>
      <c r="DW119" s="968"/>
      <c r="DX119" s="968"/>
      <c r="DY119" s="968"/>
      <c r="DZ119" s="969"/>
    </row>
    <row r="120" spans="1:130" s="234" customFormat="1" ht="26.25" customHeight="1">
      <c r="A120" s="1104"/>
      <c r="B120" s="993"/>
      <c r="C120" s="963" t="s">
        <v>
415</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
413</v>
      </c>
      <c r="AB120" s="1000"/>
      <c r="AC120" s="1000"/>
      <c r="AD120" s="1000"/>
      <c r="AE120" s="1001"/>
      <c r="AF120" s="1002" t="s">
        <v>
413</v>
      </c>
      <c r="AG120" s="1000"/>
      <c r="AH120" s="1000"/>
      <c r="AI120" s="1000"/>
      <c r="AJ120" s="1001"/>
      <c r="AK120" s="1002" t="s">
        <v>
413</v>
      </c>
      <c r="AL120" s="1000"/>
      <c r="AM120" s="1000"/>
      <c r="AN120" s="1000"/>
      <c r="AO120" s="1001"/>
      <c r="AP120" s="1003" t="s">
        <v>
111</v>
      </c>
      <c r="AQ120" s="1004"/>
      <c r="AR120" s="1004"/>
      <c r="AS120" s="1004"/>
      <c r="AT120" s="1005"/>
      <c r="AU120" s="1030" t="s">
        <v>
440</v>
      </c>
      <c r="AV120" s="1031"/>
      <c r="AW120" s="1031"/>
      <c r="AX120" s="1031"/>
      <c r="AY120" s="1032"/>
      <c r="AZ120" s="987" t="s">
        <v>
441</v>
      </c>
      <c r="BA120" s="936"/>
      <c r="BB120" s="936"/>
      <c r="BC120" s="936"/>
      <c r="BD120" s="936"/>
      <c r="BE120" s="936"/>
      <c r="BF120" s="936"/>
      <c r="BG120" s="936"/>
      <c r="BH120" s="936"/>
      <c r="BI120" s="936"/>
      <c r="BJ120" s="936"/>
      <c r="BK120" s="936"/>
      <c r="BL120" s="936"/>
      <c r="BM120" s="936"/>
      <c r="BN120" s="936"/>
      <c r="BO120" s="936"/>
      <c r="BP120" s="937"/>
      <c r="BQ120" s="973">
        <v>
3741275776</v>
      </c>
      <c r="BR120" s="974"/>
      <c r="BS120" s="974"/>
      <c r="BT120" s="974"/>
      <c r="BU120" s="974"/>
      <c r="BV120" s="974">
        <v>
4027144422</v>
      </c>
      <c r="BW120" s="974"/>
      <c r="BX120" s="974"/>
      <c r="BY120" s="974"/>
      <c r="BZ120" s="974"/>
      <c r="CA120" s="974">
        <v>
3735114496</v>
      </c>
      <c r="CB120" s="974"/>
      <c r="CC120" s="974"/>
      <c r="CD120" s="974"/>
      <c r="CE120" s="974"/>
      <c r="CF120" s="988">
        <v>
105.7</v>
      </c>
      <c r="CG120" s="989"/>
      <c r="CH120" s="989"/>
      <c r="CI120" s="989"/>
      <c r="CJ120" s="989"/>
      <c r="CK120" s="1047" t="s">
        <v>
442</v>
      </c>
      <c r="CL120" s="1048"/>
      <c r="CM120" s="1048"/>
      <c r="CN120" s="1048"/>
      <c r="CO120" s="1049"/>
      <c r="CP120" s="1055" t="s">
        <v>
443</v>
      </c>
      <c r="CQ120" s="1056"/>
      <c r="CR120" s="1056"/>
      <c r="CS120" s="1056"/>
      <c r="CT120" s="1056"/>
      <c r="CU120" s="1056"/>
      <c r="CV120" s="1056"/>
      <c r="CW120" s="1056"/>
      <c r="CX120" s="1056"/>
      <c r="CY120" s="1056"/>
      <c r="CZ120" s="1056"/>
      <c r="DA120" s="1056"/>
      <c r="DB120" s="1056"/>
      <c r="DC120" s="1056"/>
      <c r="DD120" s="1056"/>
      <c r="DE120" s="1056"/>
      <c r="DF120" s="1057"/>
      <c r="DG120" s="973">
        <v>
877713514</v>
      </c>
      <c r="DH120" s="974"/>
      <c r="DI120" s="974"/>
      <c r="DJ120" s="974"/>
      <c r="DK120" s="974"/>
      <c r="DL120" s="974">
        <v>
853802524</v>
      </c>
      <c r="DM120" s="974"/>
      <c r="DN120" s="974"/>
      <c r="DO120" s="974"/>
      <c r="DP120" s="974"/>
      <c r="DQ120" s="974">
        <v>
814496510</v>
      </c>
      <c r="DR120" s="974"/>
      <c r="DS120" s="974"/>
      <c r="DT120" s="974"/>
      <c r="DU120" s="974"/>
      <c r="DV120" s="975">
        <v>
23</v>
      </c>
      <c r="DW120" s="975"/>
      <c r="DX120" s="975"/>
      <c r="DY120" s="975"/>
      <c r="DZ120" s="976"/>
    </row>
    <row r="121" spans="1:130" s="234" customFormat="1" ht="26.25" customHeight="1">
      <c r="A121" s="1104"/>
      <c r="B121" s="993"/>
      <c r="C121" s="1014" t="s">
        <v>
444</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9" t="s">
        <v>
413</v>
      </c>
      <c r="AB121" s="1000"/>
      <c r="AC121" s="1000"/>
      <c r="AD121" s="1000"/>
      <c r="AE121" s="1001"/>
      <c r="AF121" s="1002" t="s">
        <v>
111</v>
      </c>
      <c r="AG121" s="1000"/>
      <c r="AH121" s="1000"/>
      <c r="AI121" s="1000"/>
      <c r="AJ121" s="1001"/>
      <c r="AK121" s="1002" t="s">
        <v>
413</v>
      </c>
      <c r="AL121" s="1000"/>
      <c r="AM121" s="1000"/>
      <c r="AN121" s="1000"/>
      <c r="AO121" s="1001"/>
      <c r="AP121" s="1003" t="s">
        <v>
413</v>
      </c>
      <c r="AQ121" s="1004"/>
      <c r="AR121" s="1004"/>
      <c r="AS121" s="1004"/>
      <c r="AT121" s="1005"/>
      <c r="AU121" s="1033"/>
      <c r="AV121" s="1034"/>
      <c r="AW121" s="1034"/>
      <c r="AX121" s="1034"/>
      <c r="AY121" s="1035"/>
      <c r="AZ121" s="996" t="s">
        <v>
445</v>
      </c>
      <c r="BA121" s="997"/>
      <c r="BB121" s="997"/>
      <c r="BC121" s="997"/>
      <c r="BD121" s="997"/>
      <c r="BE121" s="997"/>
      <c r="BF121" s="997"/>
      <c r="BG121" s="997"/>
      <c r="BH121" s="997"/>
      <c r="BI121" s="997"/>
      <c r="BJ121" s="997"/>
      <c r="BK121" s="997"/>
      <c r="BL121" s="997"/>
      <c r="BM121" s="997"/>
      <c r="BN121" s="997"/>
      <c r="BO121" s="997"/>
      <c r="BP121" s="998"/>
      <c r="BQ121" s="966">
        <v>
1332787742</v>
      </c>
      <c r="BR121" s="967"/>
      <c r="BS121" s="967"/>
      <c r="BT121" s="967"/>
      <c r="BU121" s="967"/>
      <c r="BV121" s="967">
        <v>
1220335940</v>
      </c>
      <c r="BW121" s="967"/>
      <c r="BX121" s="967"/>
      <c r="BY121" s="967"/>
      <c r="BZ121" s="967"/>
      <c r="CA121" s="967">
        <v>
1151269927</v>
      </c>
      <c r="CB121" s="967"/>
      <c r="CC121" s="967"/>
      <c r="CD121" s="967"/>
      <c r="CE121" s="967"/>
      <c r="CF121" s="961">
        <v>
32.6</v>
      </c>
      <c r="CG121" s="962"/>
      <c r="CH121" s="962"/>
      <c r="CI121" s="962"/>
      <c r="CJ121" s="962"/>
      <c r="CK121" s="1050"/>
      <c r="CL121" s="1051"/>
      <c r="CM121" s="1051"/>
      <c r="CN121" s="1051"/>
      <c r="CO121" s="1052"/>
      <c r="CP121" s="1060" t="s">
        <v>
374</v>
      </c>
      <c r="CQ121" s="1061"/>
      <c r="CR121" s="1061"/>
      <c r="CS121" s="1061"/>
      <c r="CT121" s="1061"/>
      <c r="CU121" s="1061"/>
      <c r="CV121" s="1061"/>
      <c r="CW121" s="1061"/>
      <c r="CX121" s="1061"/>
      <c r="CY121" s="1061"/>
      <c r="CZ121" s="1061"/>
      <c r="DA121" s="1061"/>
      <c r="DB121" s="1061"/>
      <c r="DC121" s="1061"/>
      <c r="DD121" s="1061"/>
      <c r="DE121" s="1061"/>
      <c r="DF121" s="1062"/>
      <c r="DG121" s="966">
        <v>
218530816</v>
      </c>
      <c r="DH121" s="967"/>
      <c r="DI121" s="967"/>
      <c r="DJ121" s="967"/>
      <c r="DK121" s="967"/>
      <c r="DL121" s="967">
        <v>
189572967</v>
      </c>
      <c r="DM121" s="967"/>
      <c r="DN121" s="967"/>
      <c r="DO121" s="967"/>
      <c r="DP121" s="967"/>
      <c r="DQ121" s="967">
        <v>
241150945</v>
      </c>
      <c r="DR121" s="967"/>
      <c r="DS121" s="967"/>
      <c r="DT121" s="967"/>
      <c r="DU121" s="967"/>
      <c r="DV121" s="968">
        <v>
6.8</v>
      </c>
      <c r="DW121" s="968"/>
      <c r="DX121" s="968"/>
      <c r="DY121" s="968"/>
      <c r="DZ121" s="969"/>
    </row>
    <row r="122" spans="1:130" s="234" customFormat="1" ht="26.25" customHeight="1">
      <c r="A122" s="1104"/>
      <c r="B122" s="993"/>
      <c r="C122" s="963" t="s">
        <v>
426</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v>
507656</v>
      </c>
      <c r="AB122" s="1000"/>
      <c r="AC122" s="1000"/>
      <c r="AD122" s="1000"/>
      <c r="AE122" s="1001"/>
      <c r="AF122" s="1002">
        <v>
2593995</v>
      </c>
      <c r="AG122" s="1000"/>
      <c r="AH122" s="1000"/>
      <c r="AI122" s="1000"/>
      <c r="AJ122" s="1001"/>
      <c r="AK122" s="1002" t="s">
        <v>
413</v>
      </c>
      <c r="AL122" s="1000"/>
      <c r="AM122" s="1000"/>
      <c r="AN122" s="1000"/>
      <c r="AO122" s="1001"/>
      <c r="AP122" s="1003" t="s">
        <v>
111</v>
      </c>
      <c r="AQ122" s="1004"/>
      <c r="AR122" s="1004"/>
      <c r="AS122" s="1004"/>
      <c r="AT122" s="1005"/>
      <c r="AU122" s="1033"/>
      <c r="AV122" s="1034"/>
      <c r="AW122" s="1034"/>
      <c r="AX122" s="1034"/>
      <c r="AY122" s="1035"/>
      <c r="AZ122" s="1021" t="s">
        <v>
446</v>
      </c>
      <c r="BA122" s="1012"/>
      <c r="BB122" s="1012"/>
      <c r="BC122" s="1012"/>
      <c r="BD122" s="1012"/>
      <c r="BE122" s="1012"/>
      <c r="BF122" s="1012"/>
      <c r="BG122" s="1012"/>
      <c r="BH122" s="1012"/>
      <c r="BI122" s="1012"/>
      <c r="BJ122" s="1012"/>
      <c r="BK122" s="1012"/>
      <c r="BL122" s="1012"/>
      <c r="BM122" s="1012"/>
      <c r="BN122" s="1012"/>
      <c r="BO122" s="1012"/>
      <c r="BP122" s="1013"/>
      <c r="BQ122" s="1038">
        <v>
2580636770</v>
      </c>
      <c r="BR122" s="1039"/>
      <c r="BS122" s="1039"/>
      <c r="BT122" s="1039"/>
      <c r="BU122" s="1039"/>
      <c r="BV122" s="1039">
        <v>
2331222381</v>
      </c>
      <c r="BW122" s="1039"/>
      <c r="BX122" s="1039"/>
      <c r="BY122" s="1039"/>
      <c r="BZ122" s="1039"/>
      <c r="CA122" s="1039">
        <v>
2103609475</v>
      </c>
      <c r="CB122" s="1039"/>
      <c r="CC122" s="1039"/>
      <c r="CD122" s="1039"/>
      <c r="CE122" s="1039"/>
      <c r="CF122" s="1058">
        <v>
59.5</v>
      </c>
      <c r="CG122" s="1059"/>
      <c r="CH122" s="1059"/>
      <c r="CI122" s="1059"/>
      <c r="CJ122" s="1059"/>
      <c r="CK122" s="1050"/>
      <c r="CL122" s="1051"/>
      <c r="CM122" s="1051"/>
      <c r="CN122" s="1051"/>
      <c r="CO122" s="1052"/>
      <c r="CP122" s="1060" t="s">
        <v>
447</v>
      </c>
      <c r="CQ122" s="1061"/>
      <c r="CR122" s="1061"/>
      <c r="CS122" s="1061"/>
      <c r="CT122" s="1061"/>
      <c r="CU122" s="1061"/>
      <c r="CV122" s="1061"/>
      <c r="CW122" s="1061"/>
      <c r="CX122" s="1061"/>
      <c r="CY122" s="1061"/>
      <c r="CZ122" s="1061"/>
      <c r="DA122" s="1061"/>
      <c r="DB122" s="1061"/>
      <c r="DC122" s="1061"/>
      <c r="DD122" s="1061"/>
      <c r="DE122" s="1061"/>
      <c r="DF122" s="1062"/>
      <c r="DG122" s="966">
        <v>
54683737</v>
      </c>
      <c r="DH122" s="967"/>
      <c r="DI122" s="967"/>
      <c r="DJ122" s="967"/>
      <c r="DK122" s="967"/>
      <c r="DL122" s="967">
        <v>
51443832</v>
      </c>
      <c r="DM122" s="967"/>
      <c r="DN122" s="967"/>
      <c r="DO122" s="967"/>
      <c r="DP122" s="967"/>
      <c r="DQ122" s="967">
        <v>
38050263</v>
      </c>
      <c r="DR122" s="967"/>
      <c r="DS122" s="967"/>
      <c r="DT122" s="967"/>
      <c r="DU122" s="967"/>
      <c r="DV122" s="968">
        <v>
1.1000000000000001</v>
      </c>
      <c r="DW122" s="968"/>
      <c r="DX122" s="968"/>
      <c r="DY122" s="968"/>
      <c r="DZ122" s="969"/>
    </row>
    <row r="123" spans="1:130" s="234" customFormat="1" ht="26.25" customHeight="1">
      <c r="A123" s="1104"/>
      <c r="B123" s="993"/>
      <c r="C123" s="963" t="s">
        <v>
432</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
413</v>
      </c>
      <c r="AB123" s="1000"/>
      <c r="AC123" s="1000"/>
      <c r="AD123" s="1000"/>
      <c r="AE123" s="1001"/>
      <c r="AF123" s="1002" t="s">
        <v>
413</v>
      </c>
      <c r="AG123" s="1000"/>
      <c r="AH123" s="1000"/>
      <c r="AI123" s="1000"/>
      <c r="AJ123" s="1001"/>
      <c r="AK123" s="1002" t="s">
        <v>
413</v>
      </c>
      <c r="AL123" s="1000"/>
      <c r="AM123" s="1000"/>
      <c r="AN123" s="1000"/>
      <c r="AO123" s="1001"/>
      <c r="AP123" s="1003" t="s">
        <v>
413</v>
      </c>
      <c r="AQ123" s="1004"/>
      <c r="AR123" s="1004"/>
      <c r="AS123" s="1004"/>
      <c r="AT123" s="1005"/>
      <c r="AU123" s="1036"/>
      <c r="AV123" s="1037"/>
      <c r="AW123" s="1037"/>
      <c r="AX123" s="1037"/>
      <c r="AY123" s="1037"/>
      <c r="AZ123" s="265" t="s">
        <v>
149</v>
      </c>
      <c r="BA123" s="265"/>
      <c r="BB123" s="265"/>
      <c r="BC123" s="265"/>
      <c r="BD123" s="265"/>
      <c r="BE123" s="265"/>
      <c r="BF123" s="265"/>
      <c r="BG123" s="265"/>
      <c r="BH123" s="265"/>
      <c r="BI123" s="265"/>
      <c r="BJ123" s="265"/>
      <c r="BK123" s="265"/>
      <c r="BL123" s="265"/>
      <c r="BM123" s="265"/>
      <c r="BN123" s="265"/>
      <c r="BO123" s="1022" t="s">
        <v>
448</v>
      </c>
      <c r="BP123" s="1046"/>
      <c r="BQ123" s="1110">
        <v>
7654700288</v>
      </c>
      <c r="BR123" s="1111"/>
      <c r="BS123" s="1111"/>
      <c r="BT123" s="1111"/>
      <c r="BU123" s="1111"/>
      <c r="BV123" s="1111">
        <v>
7578702743</v>
      </c>
      <c r="BW123" s="1111"/>
      <c r="BX123" s="1111"/>
      <c r="BY123" s="1111"/>
      <c r="BZ123" s="1111"/>
      <c r="CA123" s="1111">
        <v>
6989993898</v>
      </c>
      <c r="CB123" s="1111"/>
      <c r="CC123" s="1111"/>
      <c r="CD123" s="1111"/>
      <c r="CE123" s="1111"/>
      <c r="CF123" s="1040"/>
      <c r="CG123" s="1041"/>
      <c r="CH123" s="1041"/>
      <c r="CI123" s="1041"/>
      <c r="CJ123" s="1042"/>
      <c r="CK123" s="1050"/>
      <c r="CL123" s="1051"/>
      <c r="CM123" s="1051"/>
      <c r="CN123" s="1051"/>
      <c r="CO123" s="1052"/>
      <c r="CP123" s="1060" t="s">
        <v>
377</v>
      </c>
      <c r="CQ123" s="1061"/>
      <c r="CR123" s="1061"/>
      <c r="CS123" s="1061"/>
      <c r="CT123" s="1061"/>
      <c r="CU123" s="1061"/>
      <c r="CV123" s="1061"/>
      <c r="CW123" s="1061"/>
      <c r="CX123" s="1061"/>
      <c r="CY123" s="1061"/>
      <c r="CZ123" s="1061"/>
      <c r="DA123" s="1061"/>
      <c r="DB123" s="1061"/>
      <c r="DC123" s="1061"/>
      <c r="DD123" s="1061"/>
      <c r="DE123" s="1061"/>
      <c r="DF123" s="1062"/>
      <c r="DG123" s="966">
        <v>
21669331</v>
      </c>
      <c r="DH123" s="967"/>
      <c r="DI123" s="967"/>
      <c r="DJ123" s="967"/>
      <c r="DK123" s="967"/>
      <c r="DL123" s="967">
        <v>
22576501</v>
      </c>
      <c r="DM123" s="967"/>
      <c r="DN123" s="967"/>
      <c r="DO123" s="967"/>
      <c r="DP123" s="967"/>
      <c r="DQ123" s="967">
        <v>
21042080</v>
      </c>
      <c r="DR123" s="967"/>
      <c r="DS123" s="967"/>
      <c r="DT123" s="967"/>
      <c r="DU123" s="967"/>
      <c r="DV123" s="968">
        <v>
0.6</v>
      </c>
      <c r="DW123" s="968"/>
      <c r="DX123" s="968"/>
      <c r="DY123" s="968"/>
      <c r="DZ123" s="969"/>
    </row>
    <row r="124" spans="1:130" s="234" customFormat="1" ht="26.25" customHeight="1" thickBot="1">
      <c r="A124" s="1104"/>
      <c r="B124" s="993"/>
      <c r="C124" s="963" t="s">
        <v>
435</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
111</v>
      </c>
      <c r="AB124" s="1000"/>
      <c r="AC124" s="1000"/>
      <c r="AD124" s="1000"/>
      <c r="AE124" s="1001"/>
      <c r="AF124" s="1002" t="s">
        <v>
111</v>
      </c>
      <c r="AG124" s="1000"/>
      <c r="AH124" s="1000"/>
      <c r="AI124" s="1000"/>
      <c r="AJ124" s="1001"/>
      <c r="AK124" s="1002" t="s">
        <v>
111</v>
      </c>
      <c r="AL124" s="1000"/>
      <c r="AM124" s="1000"/>
      <c r="AN124" s="1000"/>
      <c r="AO124" s="1001"/>
      <c r="AP124" s="1003" t="s">
        <v>
111</v>
      </c>
      <c r="AQ124" s="1004"/>
      <c r="AR124" s="1004"/>
      <c r="AS124" s="1004"/>
      <c r="AT124" s="1005"/>
      <c r="AU124" s="1106" t="s">
        <v>
449</v>
      </c>
      <c r="AV124" s="1107"/>
      <c r="AW124" s="1107"/>
      <c r="AX124" s="1107"/>
      <c r="AY124" s="1107"/>
      <c r="AZ124" s="1107"/>
      <c r="BA124" s="1107"/>
      <c r="BB124" s="1107"/>
      <c r="BC124" s="1107"/>
      <c r="BD124" s="1107"/>
      <c r="BE124" s="1107"/>
      <c r="BF124" s="1107"/>
      <c r="BG124" s="1107"/>
      <c r="BH124" s="1107"/>
      <c r="BI124" s="1107"/>
      <c r="BJ124" s="1107"/>
      <c r="BK124" s="1107"/>
      <c r="BL124" s="1107"/>
      <c r="BM124" s="1107"/>
      <c r="BN124" s="1107"/>
      <c r="BO124" s="1107"/>
      <c r="BP124" s="1108"/>
      <c r="BQ124" s="1109">
        <v>
19.8</v>
      </c>
      <c r="BR124" s="1070"/>
      <c r="BS124" s="1070"/>
      <c r="BT124" s="1070"/>
      <c r="BU124" s="1070"/>
      <c r="BV124" s="1070">
        <v>
12.5</v>
      </c>
      <c r="BW124" s="1070"/>
      <c r="BX124" s="1070"/>
      <c r="BY124" s="1070"/>
      <c r="BZ124" s="1070"/>
      <c r="CA124" s="1070">
        <v>
22.7</v>
      </c>
      <c r="CB124" s="1070"/>
      <c r="CC124" s="1070"/>
      <c r="CD124" s="1070"/>
      <c r="CE124" s="1070"/>
      <c r="CF124" s="1071"/>
      <c r="CG124" s="1072"/>
      <c r="CH124" s="1072"/>
      <c r="CI124" s="1072"/>
      <c r="CJ124" s="1073"/>
      <c r="CK124" s="1053"/>
      <c r="CL124" s="1053"/>
      <c r="CM124" s="1053"/>
      <c r="CN124" s="1053"/>
      <c r="CO124" s="1054"/>
      <c r="CP124" s="1074" t="s">
        <v>
450</v>
      </c>
      <c r="CQ124" s="1075"/>
      <c r="CR124" s="1075"/>
      <c r="CS124" s="1075"/>
      <c r="CT124" s="1075"/>
      <c r="CU124" s="1075"/>
      <c r="CV124" s="1075"/>
      <c r="CW124" s="1075"/>
      <c r="CX124" s="1075"/>
      <c r="CY124" s="1075"/>
      <c r="CZ124" s="1075"/>
      <c r="DA124" s="1075"/>
      <c r="DB124" s="1075"/>
      <c r="DC124" s="1075"/>
      <c r="DD124" s="1075"/>
      <c r="DE124" s="1075"/>
      <c r="DF124" s="1076"/>
      <c r="DG124" s="1038">
        <v>
10982960</v>
      </c>
      <c r="DH124" s="1039"/>
      <c r="DI124" s="1039"/>
      <c r="DJ124" s="1039"/>
      <c r="DK124" s="1039"/>
      <c r="DL124" s="1039">
        <v>
12986953</v>
      </c>
      <c r="DM124" s="1039"/>
      <c r="DN124" s="1039"/>
      <c r="DO124" s="1039"/>
      <c r="DP124" s="1039"/>
      <c r="DQ124" s="1039">
        <v>
13988074</v>
      </c>
      <c r="DR124" s="1039"/>
      <c r="DS124" s="1039"/>
      <c r="DT124" s="1039"/>
      <c r="DU124" s="1039"/>
      <c r="DV124" s="1063">
        <v>
0.4</v>
      </c>
      <c r="DW124" s="1063"/>
      <c r="DX124" s="1063"/>
      <c r="DY124" s="1063"/>
      <c r="DZ124" s="1064"/>
    </row>
    <row r="125" spans="1:130" s="234" customFormat="1" ht="26.25" customHeight="1">
      <c r="A125" s="1104"/>
      <c r="B125" s="993"/>
      <c r="C125" s="963" t="s">
        <v>
437</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
111</v>
      </c>
      <c r="AB125" s="1000"/>
      <c r="AC125" s="1000"/>
      <c r="AD125" s="1000"/>
      <c r="AE125" s="1001"/>
      <c r="AF125" s="1002" t="s">
        <v>
111</v>
      </c>
      <c r="AG125" s="1000"/>
      <c r="AH125" s="1000"/>
      <c r="AI125" s="1000"/>
      <c r="AJ125" s="1001"/>
      <c r="AK125" s="1002" t="s">
        <v>
451</v>
      </c>
      <c r="AL125" s="1000"/>
      <c r="AM125" s="1000"/>
      <c r="AN125" s="1000"/>
      <c r="AO125" s="1001"/>
      <c r="AP125" s="1003" t="s">
        <v>
111</v>
      </c>
      <c r="AQ125" s="1004"/>
      <c r="AR125" s="1004"/>
      <c r="AS125" s="1004"/>
      <c r="AT125" s="1005"/>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1065" t="s">
        <v>
452</v>
      </c>
      <c r="CL125" s="1048"/>
      <c r="CM125" s="1048"/>
      <c r="CN125" s="1048"/>
      <c r="CO125" s="1049"/>
      <c r="CP125" s="987" t="s">
        <v>
453</v>
      </c>
      <c r="CQ125" s="936"/>
      <c r="CR125" s="936"/>
      <c r="CS125" s="936"/>
      <c r="CT125" s="936"/>
      <c r="CU125" s="936"/>
      <c r="CV125" s="936"/>
      <c r="CW125" s="936"/>
      <c r="CX125" s="936"/>
      <c r="CY125" s="936"/>
      <c r="CZ125" s="936"/>
      <c r="DA125" s="936"/>
      <c r="DB125" s="936"/>
      <c r="DC125" s="936"/>
      <c r="DD125" s="936"/>
      <c r="DE125" s="936"/>
      <c r="DF125" s="937"/>
      <c r="DG125" s="973" t="s">
        <v>
111</v>
      </c>
      <c r="DH125" s="974"/>
      <c r="DI125" s="974"/>
      <c r="DJ125" s="974"/>
      <c r="DK125" s="974"/>
      <c r="DL125" s="974" t="s">
        <v>
454</v>
      </c>
      <c r="DM125" s="974"/>
      <c r="DN125" s="974"/>
      <c r="DO125" s="974"/>
      <c r="DP125" s="974"/>
      <c r="DQ125" s="974" t="s">
        <v>
451</v>
      </c>
      <c r="DR125" s="974"/>
      <c r="DS125" s="974"/>
      <c r="DT125" s="974"/>
      <c r="DU125" s="974"/>
      <c r="DV125" s="975" t="s">
        <v>
111</v>
      </c>
      <c r="DW125" s="975"/>
      <c r="DX125" s="975"/>
      <c r="DY125" s="975"/>
      <c r="DZ125" s="976"/>
    </row>
    <row r="126" spans="1:130" s="234" customFormat="1" ht="26.25" customHeight="1" thickBot="1">
      <c r="A126" s="1104"/>
      <c r="B126" s="993"/>
      <c r="C126" s="963" t="s">
        <v>
439</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v>
1634028</v>
      </c>
      <c r="AB126" s="1000"/>
      <c r="AC126" s="1000"/>
      <c r="AD126" s="1000"/>
      <c r="AE126" s="1001"/>
      <c r="AF126" s="1002">
        <v>
1603814</v>
      </c>
      <c r="AG126" s="1000"/>
      <c r="AH126" s="1000"/>
      <c r="AI126" s="1000"/>
      <c r="AJ126" s="1001"/>
      <c r="AK126" s="1002">
        <v>
1572280</v>
      </c>
      <c r="AL126" s="1000"/>
      <c r="AM126" s="1000"/>
      <c r="AN126" s="1000"/>
      <c r="AO126" s="1001"/>
      <c r="AP126" s="1003">
        <v>
0</v>
      </c>
      <c r="AQ126" s="1004"/>
      <c r="AR126" s="1004"/>
      <c r="AS126" s="1004"/>
      <c r="AT126" s="1005"/>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1066"/>
      <c r="CL126" s="1051"/>
      <c r="CM126" s="1051"/>
      <c r="CN126" s="1051"/>
      <c r="CO126" s="1052"/>
      <c r="CP126" s="996" t="s">
        <v>
455</v>
      </c>
      <c r="CQ126" s="997"/>
      <c r="CR126" s="997"/>
      <c r="CS126" s="997"/>
      <c r="CT126" s="997"/>
      <c r="CU126" s="997"/>
      <c r="CV126" s="997"/>
      <c r="CW126" s="997"/>
      <c r="CX126" s="997"/>
      <c r="CY126" s="997"/>
      <c r="CZ126" s="997"/>
      <c r="DA126" s="997"/>
      <c r="DB126" s="997"/>
      <c r="DC126" s="997"/>
      <c r="DD126" s="997"/>
      <c r="DE126" s="997"/>
      <c r="DF126" s="998"/>
      <c r="DG126" s="966" t="s">
        <v>
111</v>
      </c>
      <c r="DH126" s="967"/>
      <c r="DI126" s="967"/>
      <c r="DJ126" s="967"/>
      <c r="DK126" s="967"/>
      <c r="DL126" s="967" t="s">
        <v>
111</v>
      </c>
      <c r="DM126" s="967"/>
      <c r="DN126" s="967"/>
      <c r="DO126" s="967"/>
      <c r="DP126" s="967"/>
      <c r="DQ126" s="967" t="s">
        <v>
451</v>
      </c>
      <c r="DR126" s="967"/>
      <c r="DS126" s="967"/>
      <c r="DT126" s="967"/>
      <c r="DU126" s="967"/>
      <c r="DV126" s="968" t="s">
        <v>
111</v>
      </c>
      <c r="DW126" s="968"/>
      <c r="DX126" s="968"/>
      <c r="DY126" s="968"/>
      <c r="DZ126" s="969"/>
    </row>
    <row r="127" spans="1:130" s="234" customFormat="1" ht="26.25" customHeight="1">
      <c r="A127" s="1105"/>
      <c r="B127" s="995"/>
      <c r="C127" s="1043" t="s">
        <v>
456</v>
      </c>
      <c r="D127" s="1044"/>
      <c r="E127" s="1044"/>
      <c r="F127" s="1044"/>
      <c r="G127" s="1044"/>
      <c r="H127" s="1044"/>
      <c r="I127" s="1044"/>
      <c r="J127" s="1044"/>
      <c r="K127" s="1044"/>
      <c r="L127" s="1044"/>
      <c r="M127" s="1044"/>
      <c r="N127" s="1044"/>
      <c r="O127" s="1044"/>
      <c r="P127" s="1044"/>
      <c r="Q127" s="1044"/>
      <c r="R127" s="1044"/>
      <c r="S127" s="1044"/>
      <c r="T127" s="1044"/>
      <c r="U127" s="1044"/>
      <c r="V127" s="1044"/>
      <c r="W127" s="1044"/>
      <c r="X127" s="1044"/>
      <c r="Y127" s="1044"/>
      <c r="Z127" s="1045"/>
      <c r="AA127" s="999" t="s">
        <v>
451</v>
      </c>
      <c r="AB127" s="1000"/>
      <c r="AC127" s="1000"/>
      <c r="AD127" s="1000"/>
      <c r="AE127" s="1001"/>
      <c r="AF127" s="1002" t="s">
        <v>
451</v>
      </c>
      <c r="AG127" s="1000"/>
      <c r="AH127" s="1000"/>
      <c r="AI127" s="1000"/>
      <c r="AJ127" s="1001"/>
      <c r="AK127" s="1002" t="s">
        <v>
111</v>
      </c>
      <c r="AL127" s="1000"/>
      <c r="AM127" s="1000"/>
      <c r="AN127" s="1000"/>
      <c r="AO127" s="1001"/>
      <c r="AP127" s="1003" t="s">
        <v>
451</v>
      </c>
      <c r="AQ127" s="1004"/>
      <c r="AR127" s="1004"/>
      <c r="AS127" s="1004"/>
      <c r="AT127" s="1005"/>
      <c r="AU127" s="270"/>
      <c r="AV127" s="270"/>
      <c r="AW127" s="270"/>
      <c r="AX127" s="1077" t="s">
        <v>
457</v>
      </c>
      <c r="AY127" s="1078"/>
      <c r="AZ127" s="1078"/>
      <c r="BA127" s="1078"/>
      <c r="BB127" s="1078"/>
      <c r="BC127" s="1078"/>
      <c r="BD127" s="1078"/>
      <c r="BE127" s="1079"/>
      <c r="BF127" s="1080" t="s">
        <v>
458</v>
      </c>
      <c r="BG127" s="1078"/>
      <c r="BH127" s="1078"/>
      <c r="BI127" s="1078"/>
      <c r="BJ127" s="1078"/>
      <c r="BK127" s="1078"/>
      <c r="BL127" s="1079"/>
      <c r="BM127" s="1080" t="s">
        <v>
459</v>
      </c>
      <c r="BN127" s="1078"/>
      <c r="BO127" s="1078"/>
      <c r="BP127" s="1078"/>
      <c r="BQ127" s="1078"/>
      <c r="BR127" s="1078"/>
      <c r="BS127" s="1079"/>
      <c r="BT127" s="1080" t="s">
        <v>
460</v>
      </c>
      <c r="BU127" s="1078"/>
      <c r="BV127" s="1078"/>
      <c r="BW127" s="1078"/>
      <c r="BX127" s="1078"/>
      <c r="BY127" s="1078"/>
      <c r="BZ127" s="1102"/>
      <c r="CA127" s="270"/>
      <c r="CB127" s="270"/>
      <c r="CC127" s="270"/>
      <c r="CD127" s="271"/>
      <c r="CE127" s="271"/>
      <c r="CF127" s="271"/>
      <c r="CG127" s="268"/>
      <c r="CH127" s="268"/>
      <c r="CI127" s="268"/>
      <c r="CJ127" s="269"/>
      <c r="CK127" s="1066"/>
      <c r="CL127" s="1051"/>
      <c r="CM127" s="1051"/>
      <c r="CN127" s="1051"/>
      <c r="CO127" s="1052"/>
      <c r="CP127" s="996" t="s">
        <v>
461</v>
      </c>
      <c r="CQ127" s="997"/>
      <c r="CR127" s="997"/>
      <c r="CS127" s="997"/>
      <c r="CT127" s="997"/>
      <c r="CU127" s="997"/>
      <c r="CV127" s="997"/>
      <c r="CW127" s="997"/>
      <c r="CX127" s="997"/>
      <c r="CY127" s="997"/>
      <c r="CZ127" s="997"/>
      <c r="DA127" s="997"/>
      <c r="DB127" s="997"/>
      <c r="DC127" s="997"/>
      <c r="DD127" s="997"/>
      <c r="DE127" s="997"/>
      <c r="DF127" s="998"/>
      <c r="DG127" s="966">
        <v>
585646</v>
      </c>
      <c r="DH127" s="967"/>
      <c r="DI127" s="967"/>
      <c r="DJ127" s="967"/>
      <c r="DK127" s="967"/>
      <c r="DL127" s="967">
        <v>
517339</v>
      </c>
      <c r="DM127" s="967"/>
      <c r="DN127" s="967"/>
      <c r="DO127" s="967"/>
      <c r="DP127" s="967"/>
      <c r="DQ127" s="967">
        <v>
1647976</v>
      </c>
      <c r="DR127" s="967"/>
      <c r="DS127" s="967"/>
      <c r="DT127" s="967"/>
      <c r="DU127" s="967"/>
      <c r="DV127" s="968">
        <v>
0</v>
      </c>
      <c r="DW127" s="968"/>
      <c r="DX127" s="968"/>
      <c r="DY127" s="968"/>
      <c r="DZ127" s="969"/>
    </row>
    <row r="128" spans="1:130" s="234" customFormat="1" ht="26.25" customHeight="1" thickBot="1">
      <c r="A128" s="1088" t="s">
        <v>
462</v>
      </c>
      <c r="B128" s="1089"/>
      <c r="C128" s="1089"/>
      <c r="D128" s="1089"/>
      <c r="E128" s="1089"/>
      <c r="F128" s="1089"/>
      <c r="G128" s="1089"/>
      <c r="H128" s="1089"/>
      <c r="I128" s="1089"/>
      <c r="J128" s="1089"/>
      <c r="K128" s="1089"/>
      <c r="L128" s="1089"/>
      <c r="M128" s="1089"/>
      <c r="N128" s="1089"/>
      <c r="O128" s="1089"/>
      <c r="P128" s="1089"/>
      <c r="Q128" s="1089"/>
      <c r="R128" s="1089"/>
      <c r="S128" s="1089"/>
      <c r="T128" s="1089"/>
      <c r="U128" s="1089"/>
      <c r="V128" s="1089"/>
      <c r="W128" s="1090" t="s">
        <v>
463</v>
      </c>
      <c r="X128" s="1090"/>
      <c r="Y128" s="1090"/>
      <c r="Z128" s="1091"/>
      <c r="AA128" s="1092">
        <v>
171818436</v>
      </c>
      <c r="AB128" s="1093"/>
      <c r="AC128" s="1093"/>
      <c r="AD128" s="1093"/>
      <c r="AE128" s="1094"/>
      <c r="AF128" s="1095">
        <v>
171748071</v>
      </c>
      <c r="AG128" s="1093"/>
      <c r="AH128" s="1093"/>
      <c r="AI128" s="1093"/>
      <c r="AJ128" s="1094"/>
      <c r="AK128" s="1095">
        <v>
194187770</v>
      </c>
      <c r="AL128" s="1093"/>
      <c r="AM128" s="1093"/>
      <c r="AN128" s="1093"/>
      <c r="AO128" s="1094"/>
      <c r="AP128" s="1096"/>
      <c r="AQ128" s="1097"/>
      <c r="AR128" s="1097"/>
      <c r="AS128" s="1097"/>
      <c r="AT128" s="1098"/>
      <c r="AU128" s="270"/>
      <c r="AV128" s="270"/>
      <c r="AW128" s="270"/>
      <c r="AX128" s="935" t="s">
        <v>
464</v>
      </c>
      <c r="AY128" s="936"/>
      <c r="AZ128" s="936"/>
      <c r="BA128" s="936"/>
      <c r="BB128" s="936"/>
      <c r="BC128" s="936"/>
      <c r="BD128" s="936"/>
      <c r="BE128" s="937"/>
      <c r="BF128" s="1099" t="s">
        <v>
465</v>
      </c>
      <c r="BG128" s="1100"/>
      <c r="BH128" s="1100"/>
      <c r="BI128" s="1100"/>
      <c r="BJ128" s="1100"/>
      <c r="BK128" s="1100"/>
      <c r="BL128" s="1101"/>
      <c r="BM128" s="1099">
        <v>
5.54</v>
      </c>
      <c r="BN128" s="1100"/>
      <c r="BO128" s="1100"/>
      <c r="BP128" s="1100"/>
      <c r="BQ128" s="1100"/>
      <c r="BR128" s="1100"/>
      <c r="BS128" s="1101"/>
      <c r="BT128" s="1099">
        <v>
8.58</v>
      </c>
      <c r="BU128" s="1100"/>
      <c r="BV128" s="1100"/>
      <c r="BW128" s="1100"/>
      <c r="BX128" s="1100"/>
      <c r="BY128" s="1100"/>
      <c r="BZ128" s="1124"/>
      <c r="CA128" s="271"/>
      <c r="CB128" s="271"/>
      <c r="CC128" s="271"/>
      <c r="CD128" s="271"/>
      <c r="CE128" s="271"/>
      <c r="CF128" s="271"/>
      <c r="CG128" s="268"/>
      <c r="CH128" s="268"/>
      <c r="CI128" s="268"/>
      <c r="CJ128" s="269"/>
      <c r="CK128" s="1067"/>
      <c r="CL128" s="1068"/>
      <c r="CM128" s="1068"/>
      <c r="CN128" s="1068"/>
      <c r="CO128" s="1069"/>
      <c r="CP128" s="1081" t="s">
        <v>
466</v>
      </c>
      <c r="CQ128" s="1082"/>
      <c r="CR128" s="1082"/>
      <c r="CS128" s="1082"/>
      <c r="CT128" s="1082"/>
      <c r="CU128" s="1082"/>
      <c r="CV128" s="1082"/>
      <c r="CW128" s="1082"/>
      <c r="CX128" s="1082"/>
      <c r="CY128" s="1082"/>
      <c r="CZ128" s="1082"/>
      <c r="DA128" s="1082"/>
      <c r="DB128" s="1082"/>
      <c r="DC128" s="1082"/>
      <c r="DD128" s="1082"/>
      <c r="DE128" s="1082"/>
      <c r="DF128" s="1083"/>
      <c r="DG128" s="1084">
        <v>
29665830</v>
      </c>
      <c r="DH128" s="1085"/>
      <c r="DI128" s="1085"/>
      <c r="DJ128" s="1085"/>
      <c r="DK128" s="1085"/>
      <c r="DL128" s="1085">
        <v>
28802352</v>
      </c>
      <c r="DM128" s="1085"/>
      <c r="DN128" s="1085"/>
      <c r="DO128" s="1085"/>
      <c r="DP128" s="1085"/>
      <c r="DQ128" s="1085">
        <v>
26553486</v>
      </c>
      <c r="DR128" s="1085"/>
      <c r="DS128" s="1085"/>
      <c r="DT128" s="1085"/>
      <c r="DU128" s="1085"/>
      <c r="DV128" s="1086">
        <v>
0.8</v>
      </c>
      <c r="DW128" s="1086"/>
      <c r="DX128" s="1086"/>
      <c r="DY128" s="1086"/>
      <c r="DZ128" s="1087"/>
    </row>
    <row r="129" spans="1:131" s="234" customFormat="1" ht="26.25" customHeight="1">
      <c r="A129" s="977" t="s">
        <v>
93</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1118" t="s">
        <v>
467</v>
      </c>
      <c r="X129" s="1119"/>
      <c r="Y129" s="1119"/>
      <c r="Z129" s="1120"/>
      <c r="AA129" s="999">
        <v>
3843486500</v>
      </c>
      <c r="AB129" s="1000"/>
      <c r="AC129" s="1000"/>
      <c r="AD129" s="1000"/>
      <c r="AE129" s="1001"/>
      <c r="AF129" s="1002">
        <v>
3883590947</v>
      </c>
      <c r="AG129" s="1000"/>
      <c r="AH129" s="1000"/>
      <c r="AI129" s="1000"/>
      <c r="AJ129" s="1001"/>
      <c r="AK129" s="1002">
        <v>
3824151838</v>
      </c>
      <c r="AL129" s="1000"/>
      <c r="AM129" s="1000"/>
      <c r="AN129" s="1000"/>
      <c r="AO129" s="1001"/>
      <c r="AP129" s="1121"/>
      <c r="AQ129" s="1122"/>
      <c r="AR129" s="1122"/>
      <c r="AS129" s="1122"/>
      <c r="AT129" s="1123"/>
      <c r="AU129" s="272"/>
      <c r="AV129" s="272"/>
      <c r="AW129" s="272"/>
      <c r="AX129" s="1112" t="s">
        <v>
468</v>
      </c>
      <c r="AY129" s="997"/>
      <c r="AZ129" s="997"/>
      <c r="BA129" s="997"/>
      <c r="BB129" s="997"/>
      <c r="BC129" s="997"/>
      <c r="BD129" s="997"/>
      <c r="BE129" s="998"/>
      <c r="BF129" s="1113" t="s">
        <v>
451</v>
      </c>
      <c r="BG129" s="1114"/>
      <c r="BH129" s="1114"/>
      <c r="BI129" s="1114"/>
      <c r="BJ129" s="1114"/>
      <c r="BK129" s="1114"/>
      <c r="BL129" s="1115"/>
      <c r="BM129" s="1113">
        <v>
10.54</v>
      </c>
      <c r="BN129" s="1114"/>
      <c r="BO129" s="1114"/>
      <c r="BP129" s="1114"/>
      <c r="BQ129" s="1114"/>
      <c r="BR129" s="1114"/>
      <c r="BS129" s="1115"/>
      <c r="BT129" s="1113">
        <v>
18.579999999999998</v>
      </c>
      <c r="BU129" s="1116"/>
      <c r="BV129" s="1116"/>
      <c r="BW129" s="1116"/>
      <c r="BX129" s="1116"/>
      <c r="BY129" s="1116"/>
      <c r="BZ129" s="1117"/>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c r="A130" s="977" t="s">
        <v>
469</v>
      </c>
      <c r="B130" s="978"/>
      <c r="C130" s="978"/>
      <c r="D130" s="978"/>
      <c r="E130" s="978"/>
      <c r="F130" s="978"/>
      <c r="G130" s="978"/>
      <c r="H130" s="978"/>
      <c r="I130" s="978"/>
      <c r="J130" s="978"/>
      <c r="K130" s="978"/>
      <c r="L130" s="978"/>
      <c r="M130" s="978"/>
      <c r="N130" s="978"/>
      <c r="O130" s="978"/>
      <c r="P130" s="978"/>
      <c r="Q130" s="978"/>
      <c r="R130" s="978"/>
      <c r="S130" s="978"/>
      <c r="T130" s="978"/>
      <c r="U130" s="978"/>
      <c r="V130" s="978"/>
      <c r="W130" s="1118" t="s">
        <v>
470</v>
      </c>
      <c r="X130" s="1119"/>
      <c r="Y130" s="1119"/>
      <c r="Z130" s="1120"/>
      <c r="AA130" s="999">
        <v>
329931017</v>
      </c>
      <c r="AB130" s="1000"/>
      <c r="AC130" s="1000"/>
      <c r="AD130" s="1000"/>
      <c r="AE130" s="1001"/>
      <c r="AF130" s="1002">
        <v>
309821890</v>
      </c>
      <c r="AG130" s="1000"/>
      <c r="AH130" s="1000"/>
      <c r="AI130" s="1000"/>
      <c r="AJ130" s="1001"/>
      <c r="AK130" s="1002">
        <v>
290322813</v>
      </c>
      <c r="AL130" s="1000"/>
      <c r="AM130" s="1000"/>
      <c r="AN130" s="1000"/>
      <c r="AO130" s="1001"/>
      <c r="AP130" s="1121"/>
      <c r="AQ130" s="1122"/>
      <c r="AR130" s="1122"/>
      <c r="AS130" s="1122"/>
      <c r="AT130" s="1123"/>
      <c r="AU130" s="272"/>
      <c r="AV130" s="272"/>
      <c r="AW130" s="272"/>
      <c r="AX130" s="1112" t="s">
        <v>
471</v>
      </c>
      <c r="AY130" s="997"/>
      <c r="AZ130" s="997"/>
      <c r="BA130" s="997"/>
      <c r="BB130" s="997"/>
      <c r="BC130" s="997"/>
      <c r="BD130" s="997"/>
      <c r="BE130" s="998"/>
      <c r="BF130" s="1149">
        <v>
1.5</v>
      </c>
      <c r="BG130" s="1150"/>
      <c r="BH130" s="1150"/>
      <c r="BI130" s="1150"/>
      <c r="BJ130" s="1150"/>
      <c r="BK130" s="1150"/>
      <c r="BL130" s="1151"/>
      <c r="BM130" s="1149">
        <v>
25</v>
      </c>
      <c r="BN130" s="1150"/>
      <c r="BO130" s="1150"/>
      <c r="BP130" s="1150"/>
      <c r="BQ130" s="1150"/>
      <c r="BR130" s="1150"/>
      <c r="BS130" s="1151"/>
      <c r="BT130" s="1149">
        <v>
35</v>
      </c>
      <c r="BU130" s="1152"/>
      <c r="BV130" s="1152"/>
      <c r="BW130" s="1152"/>
      <c r="BX130" s="1152"/>
      <c r="BY130" s="1152"/>
      <c r="BZ130" s="1153"/>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c r="A131" s="1154"/>
      <c r="B131" s="1155"/>
      <c r="C131" s="1155"/>
      <c r="D131" s="1155"/>
      <c r="E131" s="1155"/>
      <c r="F131" s="1155"/>
      <c r="G131" s="1155"/>
      <c r="H131" s="1155"/>
      <c r="I131" s="1155"/>
      <c r="J131" s="1155"/>
      <c r="K131" s="1155"/>
      <c r="L131" s="1155"/>
      <c r="M131" s="1155"/>
      <c r="N131" s="1155"/>
      <c r="O131" s="1155"/>
      <c r="P131" s="1155"/>
      <c r="Q131" s="1155"/>
      <c r="R131" s="1155"/>
      <c r="S131" s="1155"/>
      <c r="T131" s="1155"/>
      <c r="U131" s="1155"/>
      <c r="V131" s="1155"/>
      <c r="W131" s="1156" t="s">
        <v>
472</v>
      </c>
      <c r="X131" s="1157"/>
      <c r="Y131" s="1157"/>
      <c r="Z131" s="1158"/>
      <c r="AA131" s="1159">
        <v>
3513555483</v>
      </c>
      <c r="AB131" s="1160"/>
      <c r="AC131" s="1160"/>
      <c r="AD131" s="1160"/>
      <c r="AE131" s="1161"/>
      <c r="AF131" s="1162">
        <v>
3573769057</v>
      </c>
      <c r="AG131" s="1160"/>
      <c r="AH131" s="1160"/>
      <c r="AI131" s="1160"/>
      <c r="AJ131" s="1161"/>
      <c r="AK131" s="1162">
        <v>
3533829025</v>
      </c>
      <c r="AL131" s="1160"/>
      <c r="AM131" s="1160"/>
      <c r="AN131" s="1160"/>
      <c r="AO131" s="1161"/>
      <c r="AP131" s="1163"/>
      <c r="AQ131" s="1164"/>
      <c r="AR131" s="1164"/>
      <c r="AS131" s="1164"/>
      <c r="AT131" s="1165"/>
      <c r="AU131" s="272"/>
      <c r="AV131" s="272"/>
      <c r="AW131" s="272"/>
      <c r="AX131" s="1131" t="s">
        <v>
473</v>
      </c>
      <c r="AY131" s="1082"/>
      <c r="AZ131" s="1082"/>
      <c r="BA131" s="1082"/>
      <c r="BB131" s="1082"/>
      <c r="BC131" s="1082"/>
      <c r="BD131" s="1082"/>
      <c r="BE131" s="1083"/>
      <c r="BF131" s="1132">
        <v>
22.7</v>
      </c>
      <c r="BG131" s="1133"/>
      <c r="BH131" s="1133"/>
      <c r="BI131" s="1133"/>
      <c r="BJ131" s="1133"/>
      <c r="BK131" s="1133"/>
      <c r="BL131" s="1134"/>
      <c r="BM131" s="1132">
        <v>
400</v>
      </c>
      <c r="BN131" s="1133"/>
      <c r="BO131" s="1133"/>
      <c r="BP131" s="1133"/>
      <c r="BQ131" s="1133"/>
      <c r="BR131" s="1133"/>
      <c r="BS131" s="1134"/>
      <c r="BT131" s="1135"/>
      <c r="BU131" s="1136"/>
      <c r="BV131" s="1136"/>
      <c r="BW131" s="1136"/>
      <c r="BX131" s="1136"/>
      <c r="BY131" s="1136"/>
      <c r="BZ131" s="1137"/>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c r="A132" s="1138" t="s">
        <v>
474</v>
      </c>
      <c r="B132" s="1139"/>
      <c r="C132" s="1139"/>
      <c r="D132" s="1139"/>
      <c r="E132" s="1139"/>
      <c r="F132" s="1139"/>
      <c r="G132" s="1139"/>
      <c r="H132" s="1139"/>
      <c r="I132" s="1139"/>
      <c r="J132" s="1139"/>
      <c r="K132" s="1139"/>
      <c r="L132" s="1139"/>
      <c r="M132" s="1139"/>
      <c r="N132" s="1139"/>
      <c r="O132" s="1139"/>
      <c r="P132" s="1139"/>
      <c r="Q132" s="1139"/>
      <c r="R132" s="1139"/>
      <c r="S132" s="1139"/>
      <c r="T132" s="1139"/>
      <c r="U132" s="1139"/>
      <c r="V132" s="1142" t="s">
        <v>
475</v>
      </c>
      <c r="W132" s="1142"/>
      <c r="X132" s="1142"/>
      <c r="Y132" s="1142"/>
      <c r="Z132" s="1143"/>
      <c r="AA132" s="1144">
        <v>
1.6272999610000001</v>
      </c>
      <c r="AB132" s="1145"/>
      <c r="AC132" s="1145"/>
      <c r="AD132" s="1145"/>
      <c r="AE132" s="1146"/>
      <c r="AF132" s="1147">
        <v>
1.5464998729999999</v>
      </c>
      <c r="AG132" s="1145"/>
      <c r="AH132" s="1145"/>
      <c r="AI132" s="1145"/>
      <c r="AJ132" s="1146"/>
      <c r="AK132" s="1147">
        <v>
1.3385850530000001</v>
      </c>
      <c r="AL132" s="1145"/>
      <c r="AM132" s="1145"/>
      <c r="AN132" s="1145"/>
      <c r="AO132" s="1146"/>
      <c r="AP132" s="1040"/>
      <c r="AQ132" s="1041"/>
      <c r="AR132" s="1041"/>
      <c r="AS132" s="1041"/>
      <c r="AT132" s="1148"/>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c r="A133" s="1140"/>
      <c r="B133" s="1141"/>
      <c r="C133" s="1141"/>
      <c r="D133" s="1141"/>
      <c r="E133" s="1141"/>
      <c r="F133" s="1141"/>
      <c r="G133" s="1141"/>
      <c r="H133" s="1141"/>
      <c r="I133" s="1141"/>
      <c r="J133" s="1141"/>
      <c r="K133" s="1141"/>
      <c r="L133" s="1141"/>
      <c r="M133" s="1141"/>
      <c r="N133" s="1141"/>
      <c r="O133" s="1141"/>
      <c r="P133" s="1141"/>
      <c r="Q133" s="1141"/>
      <c r="R133" s="1141"/>
      <c r="S133" s="1141"/>
      <c r="T133" s="1141"/>
      <c r="U133" s="1141"/>
      <c r="V133" s="1125" t="s">
        <v>
476</v>
      </c>
      <c r="W133" s="1125"/>
      <c r="X133" s="1125"/>
      <c r="Y133" s="1125"/>
      <c r="Z133" s="1126"/>
      <c r="AA133" s="1127">
        <v>
1.5</v>
      </c>
      <c r="AB133" s="1128"/>
      <c r="AC133" s="1128"/>
      <c r="AD133" s="1128"/>
      <c r="AE133" s="1129"/>
      <c r="AF133" s="1127">
        <v>
1.6</v>
      </c>
      <c r="AG133" s="1128"/>
      <c r="AH133" s="1128"/>
      <c r="AI133" s="1128"/>
      <c r="AJ133" s="1129"/>
      <c r="AK133" s="1127">
        <v>
1.5</v>
      </c>
      <c r="AL133" s="1128"/>
      <c r="AM133" s="1128"/>
      <c r="AN133" s="1128"/>
      <c r="AO133" s="1129"/>
      <c r="AP133" s="1071"/>
      <c r="AQ133" s="1072"/>
      <c r="AR133" s="1072"/>
      <c r="AS133" s="1072"/>
      <c r="AT133" s="1130"/>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3.95" hidden="1">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t="13.05" hidden="1"/>
  </sheetData>
  <sheetProtection algorithmName="SHA-512" hashValue="b+dlpiFCpTVT26xgzFWkyWotFVs4RGRS0nno/YyptFmcpsg/qoLsMvAdRQkw0GnT1JWgE2XRTUgEPuNHqQJQSA==" saltValue="Fr+QFQRPd+ewW/69Q3ieXg==" spinCount="100000" sheet="1" objects="1" scenarios="1" formatRows="0"/>
  <mergeCells count="2033">
    <mergeCell ref="CR7:CV7"/>
    <mergeCell ref="CW7:DA7"/>
    <mergeCell ref="DB7:DF7"/>
    <mergeCell ref="DG7:DK7"/>
    <mergeCell ref="DL7:DP7"/>
    <mergeCell ref="DQ7:DU7"/>
    <mergeCell ref="BS7:CG7"/>
    <mergeCell ref="CH7:CL7"/>
    <mergeCell ref="CM7:CQ7"/>
    <mergeCell ref="DB12:DF12"/>
    <mergeCell ref="DG12:DK12"/>
    <mergeCell ref="DL12:DP12"/>
    <mergeCell ref="DQ12:DU12"/>
    <mergeCell ref="BS12:CG12"/>
    <mergeCell ref="CH12:CL12"/>
    <mergeCell ref="CM12:CQ12"/>
    <mergeCell ref="CR12:CV12"/>
    <mergeCell ref="CW12:DA12"/>
    <mergeCell ref="DL11:DP11"/>
    <mergeCell ref="DQ11:DU11"/>
    <mergeCell ref="CH11:CL11"/>
    <mergeCell ref="CM11:CQ11"/>
    <mergeCell ref="CR11:CV11"/>
    <mergeCell ref="CW11:DA11"/>
    <mergeCell ref="DB11:DF11"/>
    <mergeCell ref="DG11:DK11"/>
    <mergeCell ref="BS11:CG11"/>
    <mergeCell ref="DB15:DF15"/>
    <mergeCell ref="DG15:DK15"/>
    <mergeCell ref="DL15:DP15"/>
    <mergeCell ref="DQ15:DU15"/>
    <mergeCell ref="BS15:CG15"/>
    <mergeCell ref="CH15:CL15"/>
    <mergeCell ref="CM15:CQ15"/>
    <mergeCell ref="CR15:CV15"/>
    <mergeCell ref="CW15:DA15"/>
    <mergeCell ref="DL14:DP14"/>
    <mergeCell ref="DQ14:DU14"/>
    <mergeCell ref="CH14:CL14"/>
    <mergeCell ref="CM14:CQ14"/>
    <mergeCell ref="CR14:CV14"/>
    <mergeCell ref="CW14:DA14"/>
    <mergeCell ref="DB14:DF14"/>
    <mergeCell ref="DG14:DK14"/>
    <mergeCell ref="BS14:CG14"/>
    <mergeCell ref="DL20:DP20"/>
    <mergeCell ref="DQ20:DU20"/>
    <mergeCell ref="CH20:CL20"/>
    <mergeCell ref="CM20:CQ20"/>
    <mergeCell ref="CR20:CV20"/>
    <mergeCell ref="CW20:DA20"/>
    <mergeCell ref="DB20:DF20"/>
    <mergeCell ref="DG20:DK20"/>
    <mergeCell ref="BS20:CG20"/>
    <mergeCell ref="DB18:DF18"/>
    <mergeCell ref="DG18:DK18"/>
    <mergeCell ref="DL18:DP18"/>
    <mergeCell ref="DQ18:DU18"/>
    <mergeCell ref="BS18:CG18"/>
    <mergeCell ref="CH18:CL18"/>
    <mergeCell ref="CM18:CQ18"/>
    <mergeCell ref="CR18:CV18"/>
    <mergeCell ref="CW18:DA18"/>
    <mergeCell ref="DQ19:DU19"/>
    <mergeCell ref="BS19:CG19"/>
    <mergeCell ref="CH19:CL19"/>
    <mergeCell ref="CM19:CQ19"/>
    <mergeCell ref="DQ22:DU22"/>
    <mergeCell ref="CM22:CQ22"/>
    <mergeCell ref="CR22:CV22"/>
    <mergeCell ref="CW22:DA22"/>
    <mergeCell ref="DB22:DF22"/>
    <mergeCell ref="DG22:DK22"/>
    <mergeCell ref="DL22:DP22"/>
    <mergeCell ref="BS22:CG22"/>
    <mergeCell ref="CH22:CL22"/>
    <mergeCell ref="DB21:DF21"/>
    <mergeCell ref="DG21:DK21"/>
    <mergeCell ref="DL21:DP21"/>
    <mergeCell ref="DQ21:DU21"/>
    <mergeCell ref="BS21:CG21"/>
    <mergeCell ref="CH21:CL21"/>
    <mergeCell ref="CM21:CQ21"/>
    <mergeCell ref="CR21:CV21"/>
    <mergeCell ref="CW21:DA21"/>
    <mergeCell ref="DL26:DP26"/>
    <mergeCell ref="DQ26:DU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BS26:CG26"/>
    <mergeCell ref="CH24:CL24"/>
    <mergeCell ref="CM24:CQ24"/>
    <mergeCell ref="CR24:CV24"/>
    <mergeCell ref="CH33:CL33"/>
    <mergeCell ref="CM33:CQ33"/>
    <mergeCell ref="CR33:CV33"/>
    <mergeCell ref="CW33:DA33"/>
    <mergeCell ref="DB33:DF33"/>
    <mergeCell ref="DG33:DK33"/>
    <mergeCell ref="BS33:CG33"/>
    <mergeCell ref="BS29:CG29"/>
    <mergeCell ref="CH29:CL29"/>
    <mergeCell ref="CM29:CQ29"/>
    <mergeCell ref="CR29:CV29"/>
    <mergeCell ref="CW29:DA29"/>
    <mergeCell ref="CR28:CV28"/>
    <mergeCell ref="CW28:DA28"/>
    <mergeCell ref="DB28:DF28"/>
    <mergeCell ref="DG28:DK28"/>
    <mergeCell ref="DL28:DP28"/>
    <mergeCell ref="BS28:CG28"/>
    <mergeCell ref="CH28:CL28"/>
    <mergeCell ref="CM28:CQ28"/>
    <mergeCell ref="DG40:DK40"/>
    <mergeCell ref="DL40:DP40"/>
    <mergeCell ref="DQ40:DU40"/>
    <mergeCell ref="BS40:CG40"/>
    <mergeCell ref="CH40:CL40"/>
    <mergeCell ref="CM40:CQ40"/>
    <mergeCell ref="BS35:CG35"/>
    <mergeCell ref="CH35:CL35"/>
    <mergeCell ref="CM35:CQ35"/>
    <mergeCell ref="CR35:CV35"/>
    <mergeCell ref="CW35:DA35"/>
    <mergeCell ref="CR34:CV34"/>
    <mergeCell ref="CW34:DA34"/>
    <mergeCell ref="DB34:DF34"/>
    <mergeCell ref="DG34:DK34"/>
    <mergeCell ref="DL34:DP34"/>
    <mergeCell ref="DQ34:DU34"/>
    <mergeCell ref="BS34:CG34"/>
    <mergeCell ref="CH34:CL34"/>
    <mergeCell ref="CM34:CQ34"/>
    <mergeCell ref="CH36:CL36"/>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DV100:DZ100"/>
    <mergeCell ref="BS101:CG101"/>
    <mergeCell ref="CH101:CL101"/>
    <mergeCell ref="CM101:CQ101"/>
    <mergeCell ref="CR101:CV101"/>
    <mergeCell ref="CW101:DA101"/>
    <mergeCell ref="DB101:DF101"/>
    <mergeCell ref="DG101:DK101"/>
    <mergeCell ref="DL101:DP101"/>
    <mergeCell ref="DQ101:DU101"/>
    <mergeCell ref="CR102:CV102"/>
    <mergeCell ref="CW102:DA102"/>
    <mergeCell ref="DB102:DF102"/>
    <mergeCell ref="DG102:DK102"/>
    <mergeCell ref="DL102:DP102"/>
    <mergeCell ref="DQ102:DU102"/>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U63:AY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AP63:AT63"/>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B54:P54"/>
    <mergeCell ref="Q54:U54"/>
    <mergeCell ref="V54:Z54"/>
    <mergeCell ref="AA54:AE54"/>
    <mergeCell ref="AF54:AJ54"/>
    <mergeCell ref="BE53:BI53"/>
    <mergeCell ref="DV52:DZ52"/>
    <mergeCell ref="B53:P53"/>
    <mergeCell ref="Q53:U53"/>
    <mergeCell ref="V53:Z53"/>
    <mergeCell ref="AA53:AE53"/>
    <mergeCell ref="AF53:AJ53"/>
    <mergeCell ref="AK53:AO53"/>
    <mergeCell ref="AP53:AT53"/>
    <mergeCell ref="AU53:AY53"/>
    <mergeCell ref="AZ53:BD53"/>
    <mergeCell ref="AU52:AY52"/>
    <mergeCell ref="AZ52:BD52"/>
    <mergeCell ref="BE52:BI52"/>
    <mergeCell ref="DB53:DF53"/>
    <mergeCell ref="DG53:DK53"/>
    <mergeCell ref="DL53:DP53"/>
    <mergeCell ref="DQ53:DU53"/>
    <mergeCell ref="BS53:CG53"/>
    <mergeCell ref="CH53:CL53"/>
    <mergeCell ref="CM53:CQ53"/>
    <mergeCell ref="CR53:CV53"/>
    <mergeCell ref="CW53:DA53"/>
    <mergeCell ref="CR52:CV52"/>
    <mergeCell ref="CW52:DA52"/>
    <mergeCell ref="DB52:DF52"/>
    <mergeCell ref="DG52:DK52"/>
    <mergeCell ref="B52:P52"/>
    <mergeCell ref="Q52:U52"/>
    <mergeCell ref="V52:Z52"/>
    <mergeCell ref="AA52:AE52"/>
    <mergeCell ref="AF52:AJ52"/>
    <mergeCell ref="AK52:AO52"/>
    <mergeCell ref="AP52:AT52"/>
    <mergeCell ref="AK51:AO51"/>
    <mergeCell ref="AP51:AT51"/>
    <mergeCell ref="AU51:AY51"/>
    <mergeCell ref="AZ51:BD51"/>
    <mergeCell ref="BE51:BI51"/>
    <mergeCell ref="DL51:DP51"/>
    <mergeCell ref="DQ51:DU51"/>
    <mergeCell ref="CH51:CL51"/>
    <mergeCell ref="CM51:CQ51"/>
    <mergeCell ref="DV53:DZ53"/>
    <mergeCell ref="DL52:DP52"/>
    <mergeCell ref="DQ52:DU52"/>
    <mergeCell ref="BS52:CG52"/>
    <mergeCell ref="CH52:CL52"/>
    <mergeCell ref="CM52:CQ52"/>
    <mergeCell ref="CR51:CV51"/>
    <mergeCell ref="CW51:DA51"/>
    <mergeCell ref="DB51:DF51"/>
    <mergeCell ref="DG51:DK51"/>
    <mergeCell ref="BS51:CG51"/>
    <mergeCell ref="B51:P51"/>
    <mergeCell ref="Q51:U51"/>
    <mergeCell ref="V51:Z51"/>
    <mergeCell ref="AA51:AE51"/>
    <mergeCell ref="AF51:AJ51"/>
    <mergeCell ref="BE50:BI50"/>
    <mergeCell ref="DV49:DZ49"/>
    <mergeCell ref="B50:P50"/>
    <mergeCell ref="Q50:U50"/>
    <mergeCell ref="V50:Z50"/>
    <mergeCell ref="AA50:AE50"/>
    <mergeCell ref="AF50:AJ50"/>
    <mergeCell ref="AK50:AO50"/>
    <mergeCell ref="AP50:AT50"/>
    <mergeCell ref="AU50:AY50"/>
    <mergeCell ref="AZ50:BD50"/>
    <mergeCell ref="AU49:AY49"/>
    <mergeCell ref="AZ49:BD49"/>
    <mergeCell ref="BE49:BI49"/>
    <mergeCell ref="DV51:DZ51"/>
    <mergeCell ref="DB50:DF50"/>
    <mergeCell ref="DG50:DK50"/>
    <mergeCell ref="DL50:DP50"/>
    <mergeCell ref="DQ50:DU50"/>
    <mergeCell ref="BS50:CG50"/>
    <mergeCell ref="CH50:CL50"/>
    <mergeCell ref="CM50:CQ50"/>
    <mergeCell ref="CR50:CV50"/>
    <mergeCell ref="CW50:DA50"/>
    <mergeCell ref="CR49:CV49"/>
    <mergeCell ref="CW49:DA49"/>
    <mergeCell ref="DB49:DF49"/>
    <mergeCell ref="B49:P49"/>
    <mergeCell ref="Q49:U49"/>
    <mergeCell ref="V49:Z49"/>
    <mergeCell ref="AA49:AE49"/>
    <mergeCell ref="AF49:AJ49"/>
    <mergeCell ref="AK49:AO49"/>
    <mergeCell ref="AP49:AT49"/>
    <mergeCell ref="AK48:AO48"/>
    <mergeCell ref="AP48:AT48"/>
    <mergeCell ref="AU48:AY48"/>
    <mergeCell ref="AZ48:BD48"/>
    <mergeCell ref="BE48:BI48"/>
    <mergeCell ref="DL48:DP48"/>
    <mergeCell ref="DQ48:DU48"/>
    <mergeCell ref="CH48:CL48"/>
    <mergeCell ref="CM48:CQ48"/>
    <mergeCell ref="DV50:DZ50"/>
    <mergeCell ref="DG49:DK49"/>
    <mergeCell ref="DL49:DP49"/>
    <mergeCell ref="DQ49:DU49"/>
    <mergeCell ref="BS49:CG49"/>
    <mergeCell ref="CH49:CL49"/>
    <mergeCell ref="CM49:CQ49"/>
    <mergeCell ref="CR48:CV48"/>
    <mergeCell ref="CW48:DA48"/>
    <mergeCell ref="DB48:DF48"/>
    <mergeCell ref="DG48:DK48"/>
    <mergeCell ref="BS48:CG48"/>
    <mergeCell ref="B48:P48"/>
    <mergeCell ref="Q48:U48"/>
    <mergeCell ref="V48:Z48"/>
    <mergeCell ref="AA48:AE48"/>
    <mergeCell ref="AF48:AJ48"/>
    <mergeCell ref="BE47:BI47"/>
    <mergeCell ref="DV46:DZ46"/>
    <mergeCell ref="B47:P47"/>
    <mergeCell ref="Q47:U47"/>
    <mergeCell ref="V47:Z47"/>
    <mergeCell ref="AA47:AE47"/>
    <mergeCell ref="AF47:AJ47"/>
    <mergeCell ref="AK47:AO47"/>
    <mergeCell ref="AP47:AT47"/>
    <mergeCell ref="AU47:AY47"/>
    <mergeCell ref="AZ47:BD47"/>
    <mergeCell ref="AU46:AY46"/>
    <mergeCell ref="AZ46:BD46"/>
    <mergeCell ref="BE46:BI46"/>
    <mergeCell ref="DV48:DZ48"/>
    <mergeCell ref="DB47:DF47"/>
    <mergeCell ref="DG47:DK47"/>
    <mergeCell ref="DL47:DP47"/>
    <mergeCell ref="DQ47:DU47"/>
    <mergeCell ref="BS47:CG47"/>
    <mergeCell ref="CH47:CL47"/>
    <mergeCell ref="CM47:CQ47"/>
    <mergeCell ref="CR47:CV47"/>
    <mergeCell ref="CW47:DA47"/>
    <mergeCell ref="CR46:CV46"/>
    <mergeCell ref="CW46:DA46"/>
    <mergeCell ref="DB46:DF46"/>
    <mergeCell ref="B46:P46"/>
    <mergeCell ref="Q46:U46"/>
    <mergeCell ref="V46:Z46"/>
    <mergeCell ref="AA46:AE46"/>
    <mergeCell ref="AF46:AJ46"/>
    <mergeCell ref="AK46:AO46"/>
    <mergeCell ref="AP46:AT46"/>
    <mergeCell ref="AK45:AO45"/>
    <mergeCell ref="AP45:AT45"/>
    <mergeCell ref="AU45:AY45"/>
    <mergeCell ref="AZ45:BD45"/>
    <mergeCell ref="BE45:BI45"/>
    <mergeCell ref="DL45:DP45"/>
    <mergeCell ref="DQ45:DU45"/>
    <mergeCell ref="CH45:CL45"/>
    <mergeCell ref="CM45:CQ45"/>
    <mergeCell ref="DV47:DZ47"/>
    <mergeCell ref="DG46:DK46"/>
    <mergeCell ref="DL46:DP46"/>
    <mergeCell ref="DQ46:DU46"/>
    <mergeCell ref="BS46:CG46"/>
    <mergeCell ref="CH46:CL46"/>
    <mergeCell ref="CM46:CQ46"/>
    <mergeCell ref="CR45:CV45"/>
    <mergeCell ref="CW45:DA45"/>
    <mergeCell ref="DB45:DF45"/>
    <mergeCell ref="DG45:DK45"/>
    <mergeCell ref="BS45:CG45"/>
    <mergeCell ref="B45:P45"/>
    <mergeCell ref="Q45:U45"/>
    <mergeCell ref="V45:Z45"/>
    <mergeCell ref="AA45:AE45"/>
    <mergeCell ref="AF45:AJ45"/>
    <mergeCell ref="BE44:BI44"/>
    <mergeCell ref="DV43:DZ43"/>
    <mergeCell ref="B44:P44"/>
    <mergeCell ref="Q44:U44"/>
    <mergeCell ref="V44:Z44"/>
    <mergeCell ref="AA44:AE44"/>
    <mergeCell ref="AF44:AJ44"/>
    <mergeCell ref="AK44:AO44"/>
    <mergeCell ref="AP44:AT44"/>
    <mergeCell ref="AU44:AY44"/>
    <mergeCell ref="AZ44:BD44"/>
    <mergeCell ref="AU43:AY43"/>
    <mergeCell ref="AZ43:BD43"/>
    <mergeCell ref="BE43:BI43"/>
    <mergeCell ref="DV45:DZ45"/>
    <mergeCell ref="DB44:DF44"/>
    <mergeCell ref="DG44:DK44"/>
    <mergeCell ref="DL44:DP44"/>
    <mergeCell ref="DQ44:DU44"/>
    <mergeCell ref="BS44:CG44"/>
    <mergeCell ref="CH44:CL44"/>
    <mergeCell ref="CM44:CQ44"/>
    <mergeCell ref="CR44:CV44"/>
    <mergeCell ref="CW44:DA44"/>
    <mergeCell ref="CR43:CV43"/>
    <mergeCell ref="CW43:DA43"/>
    <mergeCell ref="DB43:DF43"/>
    <mergeCell ref="B43:P43"/>
    <mergeCell ref="Q43:U43"/>
    <mergeCell ref="V43:Z43"/>
    <mergeCell ref="AA43:AE43"/>
    <mergeCell ref="AF43:AJ43"/>
    <mergeCell ref="AK43:AO43"/>
    <mergeCell ref="AP43:AT43"/>
    <mergeCell ref="AK42:AO42"/>
    <mergeCell ref="AP42:AT42"/>
    <mergeCell ref="AU42:AY42"/>
    <mergeCell ref="AZ42:BD42"/>
    <mergeCell ref="BE42:BI42"/>
    <mergeCell ref="DL42:DP42"/>
    <mergeCell ref="DQ42:DU42"/>
    <mergeCell ref="CH42:CL42"/>
    <mergeCell ref="CM42:CQ42"/>
    <mergeCell ref="DV44:DZ44"/>
    <mergeCell ref="DG43:DK43"/>
    <mergeCell ref="DL43:DP43"/>
    <mergeCell ref="DQ43:DU43"/>
    <mergeCell ref="BS43:CG43"/>
    <mergeCell ref="CH43:CL43"/>
    <mergeCell ref="CM43:CQ43"/>
    <mergeCell ref="BS42:CG42"/>
    <mergeCell ref="DV41:DZ41"/>
    <mergeCell ref="B42:P42"/>
    <mergeCell ref="Q42:U42"/>
    <mergeCell ref="V42:Z42"/>
    <mergeCell ref="AA42:AE42"/>
    <mergeCell ref="AF42:AJ42"/>
    <mergeCell ref="BE41:BI41"/>
    <mergeCell ref="DV40:DZ40"/>
    <mergeCell ref="B41:P41"/>
    <mergeCell ref="Q41:U41"/>
    <mergeCell ref="V41:Z41"/>
    <mergeCell ref="AA41:AE41"/>
    <mergeCell ref="AF41:AJ41"/>
    <mergeCell ref="CR42:CV42"/>
    <mergeCell ref="CW42:DA42"/>
    <mergeCell ref="DB42:DF42"/>
    <mergeCell ref="DG42:DK42"/>
    <mergeCell ref="BE40:BI40"/>
    <mergeCell ref="AU41:AY41"/>
    <mergeCell ref="AZ41:BD41"/>
    <mergeCell ref="AK41:AO41"/>
    <mergeCell ref="AP41:AT41"/>
    <mergeCell ref="DV42:DZ42"/>
    <mergeCell ref="DB41:DF41"/>
    <mergeCell ref="DG41:DK41"/>
    <mergeCell ref="DL41:DP41"/>
    <mergeCell ref="DQ41:DU41"/>
    <mergeCell ref="BS41:CG41"/>
    <mergeCell ref="CH41:CL41"/>
    <mergeCell ref="CM41:CQ41"/>
    <mergeCell ref="CR41:CV41"/>
    <mergeCell ref="CW41:DA41"/>
    <mergeCell ref="DV39:DZ39"/>
    <mergeCell ref="B40:P40"/>
    <mergeCell ref="AF40:AJ40"/>
    <mergeCell ref="BE39:BI39"/>
    <mergeCell ref="DL39:DP39"/>
    <mergeCell ref="DQ39:DU39"/>
    <mergeCell ref="CH39:CL39"/>
    <mergeCell ref="CM39:CQ39"/>
    <mergeCell ref="CR39:CV39"/>
    <mergeCell ref="CW39:DA39"/>
    <mergeCell ref="DB39:DF39"/>
    <mergeCell ref="DG39:DK39"/>
    <mergeCell ref="BS39:CG39"/>
    <mergeCell ref="DV38:DZ38"/>
    <mergeCell ref="B39:P39"/>
    <mergeCell ref="AF39:AJ39"/>
    <mergeCell ref="BE38:BI38"/>
    <mergeCell ref="AK40:AO40"/>
    <mergeCell ref="AP40:AT40"/>
    <mergeCell ref="AU40:AY40"/>
    <mergeCell ref="AZ40:BD40"/>
    <mergeCell ref="AK39:AO39"/>
    <mergeCell ref="AP39:AT39"/>
    <mergeCell ref="AU39:AY39"/>
    <mergeCell ref="AZ39:BD39"/>
    <mergeCell ref="AU38:AY38"/>
    <mergeCell ref="AZ38:BD38"/>
    <mergeCell ref="AK38:AO38"/>
    <mergeCell ref="AP38:AT38"/>
    <mergeCell ref="CR40:CV40"/>
    <mergeCell ref="CW40:DA40"/>
    <mergeCell ref="DB40:DF40"/>
    <mergeCell ref="DV37:DZ37"/>
    <mergeCell ref="B38:P38"/>
    <mergeCell ref="AF38:AJ38"/>
    <mergeCell ref="DB38:DF38"/>
    <mergeCell ref="DG38:DK38"/>
    <mergeCell ref="DL38:DP38"/>
    <mergeCell ref="DQ38:DU38"/>
    <mergeCell ref="BS38:CG38"/>
    <mergeCell ref="CH38:CL38"/>
    <mergeCell ref="CM38:CQ38"/>
    <mergeCell ref="CR38:CV38"/>
    <mergeCell ref="CW38:DA38"/>
    <mergeCell ref="CR37:CV37"/>
    <mergeCell ref="BE37:BI37"/>
    <mergeCell ref="DV36:DZ36"/>
    <mergeCell ref="B37:P37"/>
    <mergeCell ref="AF37:AJ37"/>
    <mergeCell ref="BE36:BI36"/>
    <mergeCell ref="AU37:AY37"/>
    <mergeCell ref="AZ37:BD37"/>
    <mergeCell ref="AK36:AO36"/>
    <mergeCell ref="AP36:AT36"/>
    <mergeCell ref="CW37:DA37"/>
    <mergeCell ref="DB37:DF37"/>
    <mergeCell ref="DG37:DK37"/>
    <mergeCell ref="DL37:DP37"/>
    <mergeCell ref="DQ37:DU37"/>
    <mergeCell ref="BS37:CG37"/>
    <mergeCell ref="CH37:CL37"/>
    <mergeCell ref="CM37:CQ37"/>
    <mergeCell ref="DL36:DP36"/>
    <mergeCell ref="DQ36:DU36"/>
    <mergeCell ref="DV35:DZ35"/>
    <mergeCell ref="B36:P36"/>
    <mergeCell ref="AF36:AJ36"/>
    <mergeCell ref="BE35:BI35"/>
    <mergeCell ref="DV34:DZ34"/>
    <mergeCell ref="B35:P35"/>
    <mergeCell ref="AF35:AJ35"/>
    <mergeCell ref="CM36:CQ36"/>
    <mergeCell ref="CR36:CV36"/>
    <mergeCell ref="CW36:DA36"/>
    <mergeCell ref="DB36:DF36"/>
    <mergeCell ref="DG36:DK36"/>
    <mergeCell ref="BS36:CG36"/>
    <mergeCell ref="DB35:DF35"/>
    <mergeCell ref="DG35:DK35"/>
    <mergeCell ref="DL35:DP35"/>
    <mergeCell ref="DQ35:DU35"/>
    <mergeCell ref="BE34:BI34"/>
    <mergeCell ref="DV33:DZ33"/>
    <mergeCell ref="B34:P34"/>
    <mergeCell ref="AF34:AJ34"/>
    <mergeCell ref="BE33:BI33"/>
    <mergeCell ref="Q33:U33"/>
    <mergeCell ref="DV32:DZ32"/>
    <mergeCell ref="B33:P33"/>
    <mergeCell ref="AF33:AJ33"/>
    <mergeCell ref="BE32:BI32"/>
    <mergeCell ref="DV31:DZ31"/>
    <mergeCell ref="B32:P32"/>
    <mergeCell ref="AF32:AJ32"/>
    <mergeCell ref="DB32:DF32"/>
    <mergeCell ref="DG32:DK32"/>
    <mergeCell ref="DL32:DP32"/>
    <mergeCell ref="DQ32:DU32"/>
    <mergeCell ref="BS32:CG32"/>
    <mergeCell ref="CH32:CL32"/>
    <mergeCell ref="CM32:CQ32"/>
    <mergeCell ref="CR32:CV32"/>
    <mergeCell ref="CW32:DA32"/>
    <mergeCell ref="CR31:CV31"/>
    <mergeCell ref="BE31:BI31"/>
    <mergeCell ref="Q34:U34"/>
    <mergeCell ref="V34:Z34"/>
    <mergeCell ref="AA34:AE34"/>
    <mergeCell ref="AA33:AE33"/>
    <mergeCell ref="Q32:U32"/>
    <mergeCell ref="V32:Z32"/>
    <mergeCell ref="AA32:AE32"/>
    <mergeCell ref="DL33:DP33"/>
    <mergeCell ref="DQ33:DU33"/>
    <mergeCell ref="B31:P31"/>
    <mergeCell ref="AF31:AJ31"/>
    <mergeCell ref="BE30:BI30"/>
    <mergeCell ref="AK31:AO31"/>
    <mergeCell ref="AP31:AT31"/>
    <mergeCell ref="AU31:AY31"/>
    <mergeCell ref="AZ31:BD31"/>
    <mergeCell ref="CW31:DA31"/>
    <mergeCell ref="DB31:DF31"/>
    <mergeCell ref="DG31:DK31"/>
    <mergeCell ref="DL31:DP31"/>
    <mergeCell ref="DQ31:DU31"/>
    <mergeCell ref="BS31:CG31"/>
    <mergeCell ref="CH31:CL31"/>
    <mergeCell ref="CM31:CQ31"/>
    <mergeCell ref="DL30:DP30"/>
    <mergeCell ref="DQ30:DU30"/>
    <mergeCell ref="CH30:CL30"/>
    <mergeCell ref="Q31:U31"/>
    <mergeCell ref="V31:Z31"/>
    <mergeCell ref="AA31:AE31"/>
    <mergeCell ref="DV29:DZ29"/>
    <mergeCell ref="B30:P30"/>
    <mergeCell ref="AF30:AJ30"/>
    <mergeCell ref="BE29:BI29"/>
    <mergeCell ref="DV28:DZ28"/>
    <mergeCell ref="B29:P29"/>
    <mergeCell ref="AF29:AJ29"/>
    <mergeCell ref="CM30:CQ30"/>
    <mergeCell ref="CR30:CV30"/>
    <mergeCell ref="CW30:DA30"/>
    <mergeCell ref="DB30:DF30"/>
    <mergeCell ref="DG30:DK30"/>
    <mergeCell ref="BS30:CG30"/>
    <mergeCell ref="DB29:DF29"/>
    <mergeCell ref="DG29:DK29"/>
    <mergeCell ref="DL29:DP29"/>
    <mergeCell ref="DQ29:DU29"/>
    <mergeCell ref="AU28:AY28"/>
    <mergeCell ref="AZ28:BD28"/>
    <mergeCell ref="BE28:BI28"/>
    <mergeCell ref="Q30:U30"/>
    <mergeCell ref="V30:Z30"/>
    <mergeCell ref="AA30:AE30"/>
    <mergeCell ref="Q29:U29"/>
    <mergeCell ref="V29:Z29"/>
    <mergeCell ref="AA29:AE29"/>
    <mergeCell ref="DV30:DZ30"/>
    <mergeCell ref="DQ28:DU28"/>
    <mergeCell ref="DV27:DZ27"/>
    <mergeCell ref="B28:P28"/>
    <mergeCell ref="Q28:U28"/>
    <mergeCell ref="V28:Z28"/>
    <mergeCell ref="AA28:AE28"/>
    <mergeCell ref="AF28:AJ28"/>
    <mergeCell ref="AK28:AO28"/>
    <mergeCell ref="AP28:AT28"/>
    <mergeCell ref="DV26:DZ26"/>
    <mergeCell ref="AK26:AO27"/>
    <mergeCell ref="AP26:AT27"/>
    <mergeCell ref="AU26:AY27"/>
    <mergeCell ref="AZ26:BD27"/>
    <mergeCell ref="BE26:BI27"/>
    <mergeCell ref="DV25:DZ25"/>
    <mergeCell ref="A26:P27"/>
    <mergeCell ref="Q26:U27"/>
    <mergeCell ref="V26:Z27"/>
    <mergeCell ref="AA26:AE27"/>
    <mergeCell ref="AF26:AJ27"/>
    <mergeCell ref="A25:BI25"/>
    <mergeCell ref="DB25:DF25"/>
    <mergeCell ref="DG25:DK25"/>
    <mergeCell ref="DL25:DP25"/>
    <mergeCell ref="DQ25:DU25"/>
    <mergeCell ref="BS25:CG25"/>
    <mergeCell ref="CH25:CL25"/>
    <mergeCell ref="CM25:CQ25"/>
    <mergeCell ref="CR25:CV25"/>
    <mergeCell ref="CW25:DA25"/>
    <mergeCell ref="DL27:DP27"/>
    <mergeCell ref="DQ27:DU27"/>
    <mergeCell ref="DV24:DZ24"/>
    <mergeCell ref="DV23:DZ23"/>
    <mergeCell ref="A24:AY24"/>
    <mergeCell ref="AZ23:BD23"/>
    <mergeCell ref="CW24:DA24"/>
    <mergeCell ref="DB24:DF24"/>
    <mergeCell ref="DG24:DK24"/>
    <mergeCell ref="DL24:DP24"/>
    <mergeCell ref="DQ24:DU24"/>
    <mergeCell ref="DB23:DF23"/>
    <mergeCell ref="DG23:DK23"/>
    <mergeCell ref="DL23:DP23"/>
    <mergeCell ref="DQ23:DU23"/>
    <mergeCell ref="BS24:CG24"/>
    <mergeCell ref="DV22:DZ22"/>
    <mergeCell ref="B23:P23"/>
    <mergeCell ref="Q23:U23"/>
    <mergeCell ref="V23:Z23"/>
    <mergeCell ref="AA23:AE23"/>
    <mergeCell ref="AF23:AJ23"/>
    <mergeCell ref="AK23:AO23"/>
    <mergeCell ref="AP23:AT23"/>
    <mergeCell ref="AU23:AY23"/>
    <mergeCell ref="AK22:AO22"/>
    <mergeCell ref="AP22:AT22"/>
    <mergeCell ref="AU22:AY22"/>
    <mergeCell ref="AZ22:BD22"/>
    <mergeCell ref="BS23:CG23"/>
    <mergeCell ref="CH23:CL23"/>
    <mergeCell ref="CM23:CQ23"/>
    <mergeCell ref="CR23:CV23"/>
    <mergeCell ref="CW23:DA23"/>
    <mergeCell ref="DV21:DZ21"/>
    <mergeCell ref="B22:P22"/>
    <mergeCell ref="Q22:U22"/>
    <mergeCell ref="V22:Z22"/>
    <mergeCell ref="AA22:AE22"/>
    <mergeCell ref="AF22:AJ22"/>
    <mergeCell ref="AU21:AY21"/>
    <mergeCell ref="DV20:DZ20"/>
    <mergeCell ref="B21:P21"/>
    <mergeCell ref="Q21:U21"/>
    <mergeCell ref="V21:Z21"/>
    <mergeCell ref="AA21:AE21"/>
    <mergeCell ref="AF21:AJ21"/>
    <mergeCell ref="AK21:AO21"/>
    <mergeCell ref="AP21:AT21"/>
    <mergeCell ref="DV19:DZ19"/>
    <mergeCell ref="B20:P20"/>
    <mergeCell ref="Q20:U20"/>
    <mergeCell ref="V20:Z20"/>
    <mergeCell ref="AA20:AE20"/>
    <mergeCell ref="AF20:AJ20"/>
    <mergeCell ref="AK20:AO20"/>
    <mergeCell ref="AP20:AT20"/>
    <mergeCell ref="AU20:AY20"/>
    <mergeCell ref="AK19:AO19"/>
    <mergeCell ref="AP19:AT19"/>
    <mergeCell ref="AU19:AY19"/>
    <mergeCell ref="CR19:CV19"/>
    <mergeCell ref="CW19:DA19"/>
    <mergeCell ref="DB19:DF19"/>
    <mergeCell ref="DG19:DK19"/>
    <mergeCell ref="DL19:DP19"/>
    <mergeCell ref="DV18:DZ18"/>
    <mergeCell ref="B19:P19"/>
    <mergeCell ref="Q19:U19"/>
    <mergeCell ref="V19:Z19"/>
    <mergeCell ref="AA19:AE19"/>
    <mergeCell ref="AF19:AJ19"/>
    <mergeCell ref="AU18:AY18"/>
    <mergeCell ref="DV17:DZ17"/>
    <mergeCell ref="B18:P18"/>
    <mergeCell ref="Q18:U18"/>
    <mergeCell ref="V18:Z18"/>
    <mergeCell ref="AA18:AE18"/>
    <mergeCell ref="AF18:AJ18"/>
    <mergeCell ref="AK18:AO18"/>
    <mergeCell ref="AP18:AT18"/>
    <mergeCell ref="DL17:DP17"/>
    <mergeCell ref="DQ17:DU17"/>
    <mergeCell ref="CH17:CL17"/>
    <mergeCell ref="CM17:CQ17"/>
    <mergeCell ref="CR17:CV17"/>
    <mergeCell ref="CW17:DA17"/>
    <mergeCell ref="DB17:DF17"/>
    <mergeCell ref="DG17:DK17"/>
    <mergeCell ref="BS17:CG17"/>
    <mergeCell ref="DV16:DZ16"/>
    <mergeCell ref="B17:P17"/>
    <mergeCell ref="Q17:U17"/>
    <mergeCell ref="V17:Z17"/>
    <mergeCell ref="AA17:AE17"/>
    <mergeCell ref="AF17:AJ17"/>
    <mergeCell ref="AK17:AO17"/>
    <mergeCell ref="AP17:AT17"/>
    <mergeCell ref="AU17:AY17"/>
    <mergeCell ref="AK16:AO16"/>
    <mergeCell ref="AP16:AT16"/>
    <mergeCell ref="AU16:AY16"/>
    <mergeCell ref="CR16:CV16"/>
    <mergeCell ref="CW16:DA16"/>
    <mergeCell ref="DB16:DF16"/>
    <mergeCell ref="DG16:DK16"/>
    <mergeCell ref="DL16:DP16"/>
    <mergeCell ref="DQ16:DU16"/>
    <mergeCell ref="BS16:CG16"/>
    <mergeCell ref="CH16:CL16"/>
    <mergeCell ref="CM16:CQ16"/>
    <mergeCell ref="DV15:DZ15"/>
    <mergeCell ref="B16:P16"/>
    <mergeCell ref="Q16:U16"/>
    <mergeCell ref="V16:Z16"/>
    <mergeCell ref="AA16:AE16"/>
    <mergeCell ref="AF16:AJ16"/>
    <mergeCell ref="AU15:AY15"/>
    <mergeCell ref="DV14:DZ14"/>
    <mergeCell ref="B15:P15"/>
    <mergeCell ref="Q15:U15"/>
    <mergeCell ref="V15:Z15"/>
    <mergeCell ref="AA15:AE15"/>
    <mergeCell ref="AF15:AJ15"/>
    <mergeCell ref="AK15:AO15"/>
    <mergeCell ref="AP15:AT15"/>
    <mergeCell ref="DV13:DZ13"/>
    <mergeCell ref="B14:P14"/>
    <mergeCell ref="Q14:U14"/>
    <mergeCell ref="V14:Z14"/>
    <mergeCell ref="AA14:AE14"/>
    <mergeCell ref="AF14:AJ14"/>
    <mergeCell ref="AK14:AO14"/>
    <mergeCell ref="AP14:AT14"/>
    <mergeCell ref="AU14:AY14"/>
    <mergeCell ref="AK13:AO13"/>
    <mergeCell ref="AP13:AT13"/>
    <mergeCell ref="AU13:AY13"/>
    <mergeCell ref="CR13:CV13"/>
    <mergeCell ref="CW13:DA13"/>
    <mergeCell ref="DB13:DF13"/>
    <mergeCell ref="DG13:DK13"/>
    <mergeCell ref="DL13:DP13"/>
    <mergeCell ref="DQ13:DU13"/>
    <mergeCell ref="BS13:CG13"/>
    <mergeCell ref="CH13:CL13"/>
    <mergeCell ref="CM13:CQ13"/>
    <mergeCell ref="DV12:DZ12"/>
    <mergeCell ref="B13:P13"/>
    <mergeCell ref="Q13:U13"/>
    <mergeCell ref="V13:Z13"/>
    <mergeCell ref="AA13:AE13"/>
    <mergeCell ref="AF13:AJ13"/>
    <mergeCell ref="AU12:AY12"/>
    <mergeCell ref="DV11:DZ11"/>
    <mergeCell ref="B12:P12"/>
    <mergeCell ref="Q12:U12"/>
    <mergeCell ref="V12:Z12"/>
    <mergeCell ref="AA12:AE12"/>
    <mergeCell ref="AF12:AJ12"/>
    <mergeCell ref="AK12:AO12"/>
    <mergeCell ref="AP12:AT12"/>
    <mergeCell ref="DV10:DZ10"/>
    <mergeCell ref="B11:P11"/>
    <mergeCell ref="Q11:U11"/>
    <mergeCell ref="V11:Z11"/>
    <mergeCell ref="AA11:AE11"/>
    <mergeCell ref="AF11:AJ11"/>
    <mergeCell ref="AK11:AO11"/>
    <mergeCell ref="AP11:AT11"/>
    <mergeCell ref="AU11:AY11"/>
    <mergeCell ref="AK10:AO10"/>
    <mergeCell ref="AP10:AT10"/>
    <mergeCell ref="AU10:AY10"/>
    <mergeCell ref="CR10:CV10"/>
    <mergeCell ref="CW10:DA10"/>
    <mergeCell ref="DB10:DF10"/>
    <mergeCell ref="DG10:DK10"/>
    <mergeCell ref="DL10:DP10"/>
    <mergeCell ref="DQ10:DU10"/>
    <mergeCell ref="BS10:CG10"/>
    <mergeCell ref="CH10:CL10"/>
    <mergeCell ref="CM10:CQ10"/>
    <mergeCell ref="DV8:DZ8"/>
    <mergeCell ref="B9:P9"/>
    <mergeCell ref="Q9:U9"/>
    <mergeCell ref="V9:Z9"/>
    <mergeCell ref="AA9:AE9"/>
    <mergeCell ref="AF9:AJ9"/>
    <mergeCell ref="AK9:AO9"/>
    <mergeCell ref="AP9:AT9"/>
    <mergeCell ref="DB9:DF9"/>
    <mergeCell ref="DG9:DK9"/>
    <mergeCell ref="DL9:DP9"/>
    <mergeCell ref="DQ9:DU9"/>
    <mergeCell ref="BS9:CG9"/>
    <mergeCell ref="CH9:CL9"/>
    <mergeCell ref="CM9:CQ9"/>
    <mergeCell ref="CR9:CV9"/>
    <mergeCell ref="CW9:DA9"/>
    <mergeCell ref="DL8:DP8"/>
    <mergeCell ref="DQ8:DU8"/>
    <mergeCell ref="CH8:CL8"/>
    <mergeCell ref="CM8:CQ8"/>
    <mergeCell ref="CR8:CV8"/>
    <mergeCell ref="CW8:DA8"/>
    <mergeCell ref="DB8:DF8"/>
    <mergeCell ref="DG8:DK8"/>
    <mergeCell ref="BS8:CG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AK7:AO7"/>
    <mergeCell ref="AP7:AT7"/>
    <mergeCell ref="AU7:AY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V9:DZ9"/>
    <mergeCell ref="B10:P10"/>
    <mergeCell ref="Q10:U10"/>
    <mergeCell ref="V10:Z10"/>
    <mergeCell ref="AA10:AE10"/>
    <mergeCell ref="AF10:AJ10"/>
    <mergeCell ref="AU9:AY9"/>
    <mergeCell ref="Q40:U40"/>
    <mergeCell ref="V40:Z40"/>
    <mergeCell ref="AA40:AE40"/>
    <mergeCell ref="Q39:U39"/>
    <mergeCell ref="V39:Z39"/>
    <mergeCell ref="AA39:AE39"/>
    <mergeCell ref="Q38:U38"/>
    <mergeCell ref="V38:Z38"/>
    <mergeCell ref="AA38:AE38"/>
    <mergeCell ref="Q37:U37"/>
    <mergeCell ref="V37:Z37"/>
    <mergeCell ref="AA37:AE37"/>
    <mergeCell ref="Q36:U36"/>
    <mergeCell ref="V36:Z36"/>
    <mergeCell ref="AA36:AE36"/>
    <mergeCell ref="Q35:U35"/>
    <mergeCell ref="V35:Z35"/>
    <mergeCell ref="AA35:AE35"/>
    <mergeCell ref="V33:Z33"/>
    <mergeCell ref="AK37:AO37"/>
    <mergeCell ref="AP37:AT37"/>
    <mergeCell ref="AK30:AO30"/>
    <mergeCell ref="AP30:AT30"/>
    <mergeCell ref="AU30:AY30"/>
    <mergeCell ref="AZ30:BD30"/>
    <mergeCell ref="AU29:AY29"/>
    <mergeCell ref="AZ29:BD29"/>
    <mergeCell ref="AK29:AO29"/>
    <mergeCell ref="AP29:AT29"/>
    <mergeCell ref="AU36:AY36"/>
    <mergeCell ref="AZ36:BD36"/>
    <mergeCell ref="AU35:AY35"/>
    <mergeCell ref="AZ35:BD35"/>
    <mergeCell ref="AK35:AO35"/>
    <mergeCell ref="AP35:AT35"/>
    <mergeCell ref="AK34:AO34"/>
    <mergeCell ref="AP34:AT34"/>
    <mergeCell ref="AU34:AY34"/>
    <mergeCell ref="AZ34:BD34"/>
    <mergeCell ref="AK33:AO33"/>
    <mergeCell ref="AP33:AT33"/>
    <mergeCell ref="AU33:AY33"/>
    <mergeCell ref="AZ33:BD33"/>
    <mergeCell ref="AU32:AY32"/>
    <mergeCell ref="AZ32:BD32"/>
    <mergeCell ref="AK32:AO32"/>
    <mergeCell ref="AP32:AT32"/>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110"/>
  <sheetViews>
    <sheetView showGridLines="0" zoomScale="85" zoomScaleNormal="85" zoomScaleSheetLayoutView="100" workbookViewId="0"/>
  </sheetViews>
  <sheetFormatPr defaultColWidth="0" defaultRowHeight="13.5" customHeight="1" zeroHeight="1"/>
  <cols>
    <col min="1" max="2" width="2.77734375" style="279" customWidth="1"/>
    <col min="3" max="120" width="2.77734375" style="278" customWidth="1"/>
    <col min="121" max="16384" width="9" style="278" hidden="1"/>
  </cols>
  <sheetData>
    <row r="1" spans="2:2" ht="13.05">
      <c r="B1" s="278"/>
    </row>
    <row r="2" spans="2:2" ht="13.05"/>
    <row r="3" spans="2:2" ht="13.05"/>
    <row r="4" spans="2:2" ht="13.05"/>
    <row r="5" spans="2:2" ht="13.05"/>
    <row r="6" spans="2:2" ht="13.05"/>
    <row r="7" spans="2:2" ht="13.05"/>
    <row r="8" spans="2:2" ht="13.05"/>
    <row r="9" spans="2:2" ht="13.05"/>
    <row r="10" spans="2:2" ht="13.05"/>
    <row r="11" spans="2:2" ht="13.05"/>
    <row r="12" spans="2:2" ht="13.05"/>
    <row r="13" spans="2:2" ht="13.05"/>
    <row r="14" spans="2:2" ht="13.05"/>
    <row r="15" spans="2:2" ht="13.05"/>
    <row r="16" spans="2:2" ht="13.05"/>
    <row r="17" ht="13.05"/>
    <row r="18" ht="13.05"/>
    <row r="19" ht="13.05"/>
    <row r="20" ht="13.05"/>
    <row r="21" ht="13.05"/>
    <row r="22" ht="13.05"/>
    <row r="23" ht="13.05"/>
    <row r="24" ht="13.05"/>
    <row r="25" ht="13.05"/>
    <row r="26" ht="13.05"/>
    <row r="27" ht="13.05"/>
    <row r="28" ht="13.05"/>
    <row r="29" ht="13.05"/>
    <row r="30" ht="13.05"/>
    <row r="31" ht="13.05"/>
    <row r="32" ht="13.05"/>
    <row r="33" ht="13.05"/>
    <row r="34" ht="13.05"/>
    <row r="35" ht="13.05"/>
    <row r="36" ht="13.2"/>
    <row r="37" ht="13.2"/>
    <row r="38" ht="13.2"/>
    <row r="39" ht="13.2"/>
    <row r="40" ht="13.2"/>
    <row r="41" ht="13.2"/>
    <row r="42" ht="13.2"/>
    <row r="43" ht="13.2"/>
    <row r="44" ht="13.2"/>
    <row r="45" ht="13.2"/>
    <row r="46" ht="13.2"/>
    <row r="47" ht="13.2"/>
    <row r="4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2"/>
    <row r="93" ht="13.2"/>
    <row r="94" ht="13.2"/>
    <row r="95" ht="13.2"/>
    <row r="96" ht="13.2"/>
    <row r="97" spans="120:120" ht="13.2">
      <c r="DP97" s="278" t="s">
        <v>
477</v>
      </c>
    </row>
    <row r="98" spans="120:120" ht="13.5" hidden="1" customHeight="1"/>
    <row r="99" spans="120:120" ht="13.5" hidden="1" customHeight="1"/>
    <row r="100" spans="120:120" ht="13.5" hidden="1" customHeight="1"/>
    <row r="101" spans="120:120" ht="13.5" hidden="1" customHeight="1"/>
    <row r="102" spans="120:120" ht="13.5" hidden="1" customHeight="1"/>
    <row r="103" spans="120:120" ht="13.5" hidden="1" customHeight="1"/>
    <row r="104" spans="120:120" ht="13.5" hidden="1" customHeight="1"/>
    <row r="105" spans="120:120" ht="13.5" hidden="1" customHeight="1"/>
    <row r="106" spans="120:120" ht="13.5" hidden="1" customHeight="1"/>
    <row r="107" spans="120:120" ht="13.5" hidden="1" customHeight="1"/>
    <row r="108" spans="120:120" ht="13.5" hidden="1" customHeight="1"/>
    <row r="109" spans="120:120" ht="13.5" hidden="1" customHeight="1"/>
    <row r="110" spans="120:120" ht="13.5" hidden="1" customHeight="1"/>
  </sheetData>
  <sheetProtection algorithmName="SHA-512" hashValue="ceGLzrIBa1L+GGXqaZRhSxNXALJeldKz1ZIQBRKDg8Pes+rJyGD4+9oZpw79yI43yQ0e/2VGtUpLdHPQV1FBog==" saltValue="hNUJqAtn4Sr9dF6dDa4xPg==" spinCount="100000" sheet="1" objects="1" scenarios="1"/>
  <dataConsolidate/>
  <phoneticPr fontId="2"/>
  <printOptions horizontalCentered="1" verticalCentered="1"/>
  <pageMargins left="0" right="0" top="0" bottom="0" header="0" footer="0"/>
  <headerFooter alignWithMargins="0">
    <oddFooter>
&amp;C&amp;P/&amp;N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cols>
    <col min="1" max="116" width="2.6640625" style="279" customWidth="1"/>
    <col min="117" max="16384" width="9" style="278" hidden="1"/>
  </cols>
  <sheetData>
    <row r="1" spans="1:116" ht="13.05">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ht="13.05">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ht="13.05">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ht="13.0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ht="13.0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ht="13.0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ht="13.0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ht="13.0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ht="13.0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ht="13.0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ht="13.0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ht="13.0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ht="13.0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ht="13.0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ht="13.05">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ht="13.05">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ht="13.05">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ht="13.05">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ht="13.05">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ht="13.05">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ht="13.05">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ht="13.05">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ht="13.05">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ht="13.05">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ht="13.05">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ht="13.05">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ht="13.05">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ht="13.05">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ht="13.05">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ht="13.2">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ht="13.2">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ht="13.2">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ht="13.2">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ht="13.2">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ht="13.2">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ht="13.2">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ht="13.2">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ht="13.2">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ht="13.2">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ht="13.2">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ht="13.2">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ht="13.2">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ht="13.2">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ht="13.2">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ht="13.2">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ht="13.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ht="13.2">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ht="13.2">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ht="13.2">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ht="13.2">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ht="13.2">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ht="13.2">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ht="13.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ht="13.2">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ht="13.2">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ht="13.2">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ht="13.2">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ht="13.2">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ht="13.2">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ht="13.2">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ht="13.2">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ht="13.2">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ht="13.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ht="13.2">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ht="13.2">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ht="13.2">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ht="13.2">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ht="13.2">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ht="13.2">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ht="13.2">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ht="13.2">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ht="13.2">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ht="13.2">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ht="13.2">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ht="13.2">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ht="13.2">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ht="13.2">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ht="13.2">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ht="13.2">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ht="13.2">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ht="13.2">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ht="13.2">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ht="13.2">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ht="13.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ht="13.2">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ht="13.2">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ht="13.2">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ht="13.2">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ht="13.2">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
613</v>
      </c>
    </row>
    <row r="90" spans="1:116" ht="13.5" hidden="1" customHeight="1"/>
    <row r="91" spans="1:116" ht="13.5" hidden="1" customHeight="1"/>
    <row r="92" spans="1:116" ht="13.5" hidden="1" customHeight="1"/>
    <row r="93" spans="1:116" ht="13.5" hidden="1" customHeight="1"/>
    <row r="94" spans="1:116" ht="13.5" hidden="1" customHeight="1"/>
    <row r="95" spans="1:116" ht="13.5" hidden="1" customHeight="1"/>
    <row r="96" spans="1:11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D7FgwUzwuAWzBQgY+OVu+QU1GSj28S1dm+KVguB+ER3UX71W369/zhZZeQ/Ffa43VsQBksctJDb17qZHdfoAA==" saltValue="NnyjZjhp5wc/0wV6agYPu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zoomScaleNormal="100" zoomScaleSheetLayoutView="100" workbookViewId="0"/>
  </sheetViews>
  <sheetFormatPr defaultColWidth="0" defaultRowHeight="13.5" customHeight="1" zeroHeight="1"/>
  <cols>
    <col min="1" max="36" width="2.44140625" style="282" customWidth="1"/>
    <col min="37" max="44" width="17" style="282" customWidth="1"/>
    <col min="45" max="45" width="6.109375" style="289" customWidth="1"/>
    <col min="46" max="46" width="3" style="287" customWidth="1"/>
    <col min="47" max="47" width="19.109375" style="282" hidden="1" customWidth="1"/>
    <col min="48" max="52" width="12.6640625" style="282" hidden="1" customWidth="1"/>
    <col min="53" max="16384" width="8.6640625" style="282" hidden="1"/>
  </cols>
  <sheetData>
    <row r="1" spans="1:46" ht="13.05">
      <c r="AS1" s="283"/>
      <c r="AT1" s="283"/>
    </row>
    <row r="2" spans="1:46" ht="13.05">
      <c r="AS2" s="283"/>
      <c r="AT2" s="283"/>
    </row>
    <row r="3" spans="1:46" ht="13.05">
      <c r="AS3" s="283"/>
      <c r="AT3" s="283"/>
    </row>
    <row r="4" spans="1:46" ht="13.05">
      <c r="AS4" s="283"/>
      <c r="AT4" s="283"/>
    </row>
    <row r="5" spans="1:46" ht="16.2">
      <c r="A5" s="284" t="s">
        <v>
478</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ht="13.2">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
479</v>
      </c>
      <c r="AL6" s="288"/>
      <c r="AM6" s="288"/>
      <c r="AN6" s="288"/>
      <c r="AO6" s="283"/>
      <c r="AP6" s="283"/>
      <c r="AQ6" s="283"/>
      <c r="AR6" s="283"/>
    </row>
    <row r="7" spans="1:46" ht="13.2">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72" t="s">
        <v>
480</v>
      </c>
      <c r="AP7" s="293"/>
      <c r="AQ7" s="294" t="s">
        <v>
481</v>
      </c>
      <c r="AR7" s="295"/>
    </row>
    <row r="8" spans="1:46" ht="13.2">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73"/>
      <c r="AP8" s="299" t="s">
        <v>
482</v>
      </c>
      <c r="AQ8" s="300" t="s">
        <v>
483</v>
      </c>
      <c r="AR8" s="301" t="s">
        <v>
484</v>
      </c>
    </row>
    <row r="9" spans="1:46" ht="13.2">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74" t="s">
        <v>
485</v>
      </c>
      <c r="AL9" s="1175"/>
      <c r="AM9" s="1175"/>
      <c r="AN9" s="1176"/>
      <c r="AO9" s="302">
        <v>
1512323382</v>
      </c>
      <c r="AP9" s="302">
        <v>
110061</v>
      </c>
      <c r="AQ9" s="303" t="s">
        <v>
486</v>
      </c>
      <c r="AR9" s="304" t="s">
        <v>
486</v>
      </c>
    </row>
    <row r="10" spans="1:46" ht="13.2">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74" t="s">
        <v>
487</v>
      </c>
      <c r="AL10" s="1175"/>
      <c r="AM10" s="1175"/>
      <c r="AN10" s="1176"/>
      <c r="AO10" s="302">
        <v>
1328433</v>
      </c>
      <c r="AP10" s="302">
        <v>
97</v>
      </c>
      <c r="AQ10" s="303" t="s">
        <v>
486</v>
      </c>
      <c r="AR10" s="304" t="s">
        <v>
486</v>
      </c>
    </row>
    <row r="11" spans="1:46" ht="13.5" customHeight="1">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74" t="s">
        <v>
488</v>
      </c>
      <c r="AL11" s="1175"/>
      <c r="AM11" s="1175"/>
      <c r="AN11" s="1176"/>
      <c r="AO11" s="302">
        <v>
24222365</v>
      </c>
      <c r="AP11" s="302">
        <v>
1763</v>
      </c>
      <c r="AQ11" s="303" t="s">
        <v>
486</v>
      </c>
      <c r="AR11" s="304" t="s">
        <v>
486</v>
      </c>
    </row>
    <row r="12" spans="1:46" ht="13.5" customHeight="1">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74" t="s">
        <v>
489</v>
      </c>
      <c r="AL12" s="1175"/>
      <c r="AM12" s="1175"/>
      <c r="AN12" s="1176"/>
      <c r="AO12" s="302" t="s">
        <v>
486</v>
      </c>
      <c r="AP12" s="302" t="s">
        <v>
486</v>
      </c>
      <c r="AQ12" s="303" t="s">
        <v>
486</v>
      </c>
      <c r="AR12" s="304" t="s">
        <v>
486</v>
      </c>
    </row>
    <row r="13" spans="1:46" ht="13.5" customHeight="1">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74" t="s">
        <v>
490</v>
      </c>
      <c r="AL13" s="1175"/>
      <c r="AM13" s="1175"/>
      <c r="AN13" s="1176"/>
      <c r="AO13" s="302">
        <v>
1778463</v>
      </c>
      <c r="AP13" s="302">
        <v>
129</v>
      </c>
      <c r="AQ13" s="303" t="s">
        <v>
486</v>
      </c>
      <c r="AR13" s="304" t="s">
        <v>
486</v>
      </c>
    </row>
    <row r="14" spans="1:46" ht="13.5" customHeight="1">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74" t="s">
        <v>
491</v>
      </c>
      <c r="AL14" s="1175"/>
      <c r="AM14" s="1175"/>
      <c r="AN14" s="1176"/>
      <c r="AO14" s="302">
        <v>
30363428</v>
      </c>
      <c r="AP14" s="302">
        <v>
2210</v>
      </c>
      <c r="AQ14" s="303" t="s">
        <v>
486</v>
      </c>
      <c r="AR14" s="304" t="s">
        <v>
486</v>
      </c>
    </row>
    <row r="15" spans="1:46" ht="13.2">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74" t="s">
        <v>
492</v>
      </c>
      <c r="AL15" s="1175"/>
      <c r="AM15" s="1175"/>
      <c r="AN15" s="1176"/>
      <c r="AO15" s="302">
        <v>
-94125474</v>
      </c>
      <c r="AP15" s="302">
        <v>
-6850</v>
      </c>
      <c r="AQ15" s="303" t="s">
        <v>
486</v>
      </c>
      <c r="AR15" s="304" t="s">
        <v>
486</v>
      </c>
    </row>
    <row r="16" spans="1:46" ht="13.2">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80" t="s">
        <v>
149</v>
      </c>
      <c r="AL16" s="1181"/>
      <c r="AM16" s="1181"/>
      <c r="AN16" s="1182"/>
      <c r="AO16" s="302">
        <v>
1475890597</v>
      </c>
      <c r="AP16" s="302">
        <v>
107410</v>
      </c>
      <c r="AQ16" s="303" t="s">
        <v>
486</v>
      </c>
      <c r="AR16" s="304" t="s">
        <v>
486</v>
      </c>
    </row>
    <row r="17" spans="1:46" ht="13.05">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ht="13.05">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ht="13.2">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
493</v>
      </c>
      <c r="AL19" s="283"/>
      <c r="AM19" s="283"/>
      <c r="AN19" s="283"/>
      <c r="AO19" s="283"/>
      <c r="AP19" s="283"/>
      <c r="AQ19" s="283"/>
      <c r="AR19" s="283"/>
    </row>
    <row r="20" spans="1:46" ht="13.2">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
494</v>
      </c>
      <c r="AP20" s="313" t="s">
        <v>
495</v>
      </c>
      <c r="AQ20" s="314" t="s">
        <v>
496</v>
      </c>
      <c r="AR20" s="315"/>
    </row>
    <row r="21" spans="1:46" s="321" customFormat="1" ht="13.2">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83" t="s">
        <v>
497</v>
      </c>
      <c r="AL21" s="1184"/>
      <c r="AM21" s="1184"/>
      <c r="AN21" s="1185"/>
      <c r="AO21" s="317">
        <v>
1116.6400000000001</v>
      </c>
      <c r="AP21" s="318" t="s">
        <v>
486</v>
      </c>
      <c r="AQ21" s="319" t="s">
        <v>
486</v>
      </c>
      <c r="AR21" s="288"/>
      <c r="AS21" s="320"/>
      <c r="AT21" s="316"/>
    </row>
    <row r="22" spans="1:46" s="321" customFormat="1" ht="13.2">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83" t="s">
        <v>
498</v>
      </c>
      <c r="AL22" s="1184"/>
      <c r="AM22" s="1184"/>
      <c r="AN22" s="1185"/>
      <c r="AO22" s="322">
        <v>
101</v>
      </c>
      <c r="AP22" s="323" t="s">
        <v>
486</v>
      </c>
      <c r="AQ22" s="324" t="s">
        <v>
486</v>
      </c>
      <c r="AR22" s="308"/>
      <c r="AS22" s="320"/>
      <c r="AT22" s="316"/>
    </row>
    <row r="23" spans="1:46" s="321" customFormat="1" ht="13.05">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ht="13.05">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ht="13.05">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ht="13.2">
      <c r="A26" s="288" t="s">
        <v>
499</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ht="13.05">
      <c r="A27" s="329"/>
      <c r="AO27" s="283"/>
      <c r="AP27" s="283"/>
      <c r="AQ27" s="283"/>
      <c r="AR27" s="283"/>
      <c r="AS27" s="283"/>
      <c r="AT27" s="283"/>
    </row>
    <row r="28" spans="1:46" ht="16.2">
      <c r="A28" s="284" t="s">
        <v>
500</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ht="13.2">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
501</v>
      </c>
      <c r="AL29" s="288"/>
      <c r="AM29" s="288"/>
      <c r="AN29" s="288"/>
      <c r="AO29" s="283"/>
      <c r="AP29" s="283"/>
      <c r="AQ29" s="283"/>
      <c r="AR29" s="283"/>
      <c r="AS29" s="331"/>
    </row>
    <row r="30" spans="1:46" ht="13.2">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72" t="s">
        <v>
480</v>
      </c>
      <c r="AP30" s="293"/>
      <c r="AQ30" s="294" t="s">
        <v>
481</v>
      </c>
      <c r="AR30" s="295"/>
    </row>
    <row r="31" spans="1:46" ht="13.2">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73"/>
      <c r="AP31" s="299" t="s">
        <v>
482</v>
      </c>
      <c r="AQ31" s="300" t="s">
        <v>
483</v>
      </c>
      <c r="AR31" s="301" t="s">
        <v>
484</v>
      </c>
    </row>
    <row r="32" spans="1:46" ht="27" customHeight="1">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77" t="s">
        <v>
502</v>
      </c>
      <c r="AL32" s="1178"/>
      <c r="AM32" s="1178"/>
      <c r="AN32" s="1179"/>
      <c r="AO32" s="302">
        <v>
111531116</v>
      </c>
      <c r="AP32" s="302">
        <v>
8117</v>
      </c>
      <c r="AQ32" s="303" t="s">
        <v>
486</v>
      </c>
      <c r="AR32" s="304" t="s">
        <v>
486</v>
      </c>
    </row>
    <row r="33" spans="1:46" ht="13.5" customHeight="1">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77" t="s">
        <v>
503</v>
      </c>
      <c r="AL33" s="1178"/>
      <c r="AM33" s="1178"/>
      <c r="AN33" s="1179"/>
      <c r="AO33" s="302" t="s">
        <v>
486</v>
      </c>
      <c r="AP33" s="302" t="s">
        <v>
486</v>
      </c>
      <c r="AQ33" s="303" t="s">
        <v>
486</v>
      </c>
      <c r="AR33" s="304" t="s">
        <v>
486</v>
      </c>
    </row>
    <row r="34" spans="1:46" ht="27" customHeight="1">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77" t="s">
        <v>
504</v>
      </c>
      <c r="AL34" s="1178"/>
      <c r="AM34" s="1178"/>
      <c r="AN34" s="1179"/>
      <c r="AO34" s="302">
        <v>
302198032</v>
      </c>
      <c r="AP34" s="302">
        <v>
21993</v>
      </c>
      <c r="AQ34" s="303" t="s">
        <v>
486</v>
      </c>
      <c r="AR34" s="304" t="s">
        <v>
486</v>
      </c>
    </row>
    <row r="35" spans="1:46" ht="27" customHeight="1">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77" t="s">
        <v>
505</v>
      </c>
      <c r="AL35" s="1178"/>
      <c r="AM35" s="1178"/>
      <c r="AN35" s="1179"/>
      <c r="AO35" s="302">
        <v>
115592507</v>
      </c>
      <c r="AP35" s="302">
        <v>
8412</v>
      </c>
      <c r="AQ35" s="303" t="s">
        <v>
486</v>
      </c>
      <c r="AR35" s="304" t="s">
        <v>
486</v>
      </c>
    </row>
    <row r="36" spans="1:46" ht="27" customHeight="1">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77" t="s">
        <v>
506</v>
      </c>
      <c r="AL36" s="1178"/>
      <c r="AM36" s="1178"/>
      <c r="AN36" s="1179"/>
      <c r="AO36" s="302" t="s">
        <v>
486</v>
      </c>
      <c r="AP36" s="302" t="s">
        <v>
486</v>
      </c>
      <c r="AQ36" s="303" t="s">
        <v>
486</v>
      </c>
      <c r="AR36" s="304" t="s">
        <v>
486</v>
      </c>
    </row>
    <row r="37" spans="1:46" ht="13.5" customHeight="1">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77" t="s">
        <v>
507</v>
      </c>
      <c r="AL37" s="1178"/>
      <c r="AM37" s="1178"/>
      <c r="AN37" s="1179"/>
      <c r="AO37" s="302">
        <v>
2492235</v>
      </c>
      <c r="AP37" s="302">
        <v>
181</v>
      </c>
      <c r="AQ37" s="303" t="s">
        <v>
486</v>
      </c>
      <c r="AR37" s="304" t="s">
        <v>
486</v>
      </c>
    </row>
    <row r="38" spans="1:46" ht="27" customHeight="1">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86" t="s">
        <v>
508</v>
      </c>
      <c r="AL38" s="1187"/>
      <c r="AM38" s="1187"/>
      <c r="AN38" s="1188"/>
      <c r="AO38" s="332" t="s">
        <v>
486</v>
      </c>
      <c r="AP38" s="332" t="s">
        <v>
486</v>
      </c>
      <c r="AQ38" s="333" t="s">
        <v>
486</v>
      </c>
      <c r="AR38" s="324" t="s">
        <v>
486</v>
      </c>
      <c r="AS38" s="331"/>
    </row>
    <row r="39" spans="1:46" ht="13.2">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86" t="s">
        <v>
509</v>
      </c>
      <c r="AL39" s="1187"/>
      <c r="AM39" s="1187"/>
      <c r="AN39" s="1188"/>
      <c r="AO39" s="302">
        <v>
-194187770</v>
      </c>
      <c r="AP39" s="302">
        <v>
-14132</v>
      </c>
      <c r="AQ39" s="303" t="s">
        <v>
486</v>
      </c>
      <c r="AR39" s="304" t="s">
        <v>
486</v>
      </c>
      <c r="AS39" s="331"/>
    </row>
    <row r="40" spans="1:46" ht="27" customHeight="1">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77" t="s">
        <v>
510</v>
      </c>
      <c r="AL40" s="1178"/>
      <c r="AM40" s="1178"/>
      <c r="AN40" s="1179"/>
      <c r="AO40" s="302">
        <v>
-290322813</v>
      </c>
      <c r="AP40" s="302">
        <v>
-21129</v>
      </c>
      <c r="AQ40" s="303" t="s">
        <v>
486</v>
      </c>
      <c r="AR40" s="304" t="s">
        <v>
486</v>
      </c>
      <c r="AS40" s="331"/>
    </row>
    <row r="41" spans="1:46" ht="13.2">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80" t="s">
        <v>
511</v>
      </c>
      <c r="AL41" s="1181"/>
      <c r="AM41" s="1181"/>
      <c r="AN41" s="1182"/>
      <c r="AO41" s="302">
        <v>
47303307</v>
      </c>
      <c r="AP41" s="302">
        <v>
3443</v>
      </c>
      <c r="AQ41" s="303" t="s">
        <v>
486</v>
      </c>
      <c r="AR41" s="304" t="s">
        <v>
486</v>
      </c>
      <c r="AS41" s="331"/>
    </row>
    <row r="42" spans="1:46" ht="13.2">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ht="13.2">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ht="13.2">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ht="13.2">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ht="13.2">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c r="A47" s="337" t="s">
        <v>
512</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ht="13.2">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
513</v>
      </c>
      <c r="AL48" s="338"/>
      <c r="AM48" s="338"/>
      <c r="AN48" s="338"/>
      <c r="AO48" s="338"/>
      <c r="AP48" s="338"/>
      <c r="AQ48" s="339"/>
      <c r="AR48" s="338"/>
    </row>
    <row r="49" spans="1:44" ht="13.5" customHeight="1">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89" t="s">
        <v>
480</v>
      </c>
      <c r="AN49" s="1191" t="s">
        <v>
514</v>
      </c>
      <c r="AO49" s="1192"/>
      <c r="AP49" s="1192"/>
      <c r="AQ49" s="1192"/>
      <c r="AR49" s="1193"/>
    </row>
    <row r="50" spans="1:44" ht="13.2">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90"/>
      <c r="AN50" s="344" t="s">
        <v>
515</v>
      </c>
      <c r="AO50" s="345" t="s">
        <v>
516</v>
      </c>
      <c r="AP50" s="346" t="s">
        <v>
517</v>
      </c>
      <c r="AQ50" s="347" t="s">
        <v>
518</v>
      </c>
      <c r="AR50" s="348" t="s">
        <v>
519</v>
      </c>
    </row>
    <row r="51" spans="1:44" ht="13.2">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
520</v>
      </c>
      <c r="AL51" s="341"/>
      <c r="AM51" s="349">
        <v>
753525654</v>
      </c>
      <c r="AN51" s="350">
        <v>
56666</v>
      </c>
      <c r="AO51" s="351">
        <v>
-1.1000000000000001</v>
      </c>
      <c r="AP51" s="352" t="s">
        <v>
486</v>
      </c>
      <c r="AQ51" s="353" t="s">
        <v>
486</v>
      </c>
      <c r="AR51" s="354" t="s">
        <v>
486</v>
      </c>
    </row>
    <row r="52" spans="1:44" ht="13.2">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
521</v>
      </c>
      <c r="AM52" s="357">
        <v>
487311265</v>
      </c>
      <c r="AN52" s="358">
        <v>
36647</v>
      </c>
      <c r="AO52" s="359">
        <v>
1.1000000000000001</v>
      </c>
      <c r="AP52" s="360" t="s">
        <v>
486</v>
      </c>
      <c r="AQ52" s="361" t="s">
        <v>
486</v>
      </c>
      <c r="AR52" s="362" t="s">
        <v>
486</v>
      </c>
    </row>
    <row r="53" spans="1:44" ht="13.2">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
522</v>
      </c>
      <c r="AL53" s="341"/>
      <c r="AM53" s="349">
        <v>
765851972</v>
      </c>
      <c r="AN53" s="350">
        <v>
57088</v>
      </c>
      <c r="AO53" s="351">
        <v>
0.7</v>
      </c>
      <c r="AP53" s="352" t="s">
        <v>
486</v>
      </c>
      <c r="AQ53" s="353" t="s">
        <v>
486</v>
      </c>
      <c r="AR53" s="354" t="s">
        <v>
486</v>
      </c>
    </row>
    <row r="54" spans="1:44" ht="13.2">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
521</v>
      </c>
      <c r="AM54" s="357">
        <v>
519703971</v>
      </c>
      <c r="AN54" s="358">
        <v>
38740</v>
      </c>
      <c r="AO54" s="359">
        <v>
5.7</v>
      </c>
      <c r="AP54" s="360" t="s">
        <v>
486</v>
      </c>
      <c r="AQ54" s="361" t="s">
        <v>
486</v>
      </c>
      <c r="AR54" s="362" t="s">
        <v>
486</v>
      </c>
    </row>
    <row r="55" spans="1:44" ht="13.2">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
523</v>
      </c>
      <c r="AL55" s="341"/>
      <c r="AM55" s="349">
        <v>
870327746</v>
      </c>
      <c r="AN55" s="350">
        <v>
64326</v>
      </c>
      <c r="AO55" s="351">
        <v>
12.7</v>
      </c>
      <c r="AP55" s="352" t="s">
        <v>
486</v>
      </c>
      <c r="AQ55" s="353" t="s">
        <v>
486</v>
      </c>
      <c r="AR55" s="354" t="s">
        <v>
486</v>
      </c>
    </row>
    <row r="56" spans="1:44" ht="13.2">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
521</v>
      </c>
      <c r="AM56" s="357">
        <v>
619258929</v>
      </c>
      <c r="AN56" s="358">
        <v>
45769</v>
      </c>
      <c r="AO56" s="359">
        <v>
18.100000000000001</v>
      </c>
      <c r="AP56" s="360" t="s">
        <v>
486</v>
      </c>
      <c r="AQ56" s="361" t="s">
        <v>
486</v>
      </c>
      <c r="AR56" s="362" t="s">
        <v>
486</v>
      </c>
    </row>
    <row r="57" spans="1:44" ht="13.2">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
524</v>
      </c>
      <c r="AL57" s="341"/>
      <c r="AM57" s="349">
        <v>
815205802</v>
      </c>
      <c r="AN57" s="350">
        <v>
59777</v>
      </c>
      <c r="AO57" s="351">
        <v>
-7.1</v>
      </c>
      <c r="AP57" s="352" t="s">
        <v>
486</v>
      </c>
      <c r="AQ57" s="353" t="s">
        <v>
486</v>
      </c>
      <c r="AR57" s="354" t="s">
        <v>
486</v>
      </c>
    </row>
    <row r="58" spans="1:44" ht="13.2">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
521</v>
      </c>
      <c r="AM58" s="357">
        <v>
590626867</v>
      </c>
      <c r="AN58" s="358">
        <v>
43310</v>
      </c>
      <c r="AO58" s="359">
        <v>
-5.4</v>
      </c>
      <c r="AP58" s="360" t="s">
        <v>
486</v>
      </c>
      <c r="AQ58" s="361" t="s">
        <v>
486</v>
      </c>
      <c r="AR58" s="362" t="s">
        <v>
486</v>
      </c>
    </row>
    <row r="59" spans="1:44" ht="13.2">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
525</v>
      </c>
      <c r="AL59" s="341"/>
      <c r="AM59" s="349">
        <v>
1474499499</v>
      </c>
      <c r="AN59" s="350">
        <v>
107309</v>
      </c>
      <c r="AO59" s="351">
        <v>
79.5</v>
      </c>
      <c r="AP59" s="352" t="s">
        <v>
486</v>
      </c>
      <c r="AQ59" s="353" t="s">
        <v>
486</v>
      </c>
      <c r="AR59" s="354" t="s">
        <v>
486</v>
      </c>
    </row>
    <row r="60" spans="1:44" ht="13.2">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
521</v>
      </c>
      <c r="AM60" s="357">
        <v>
1261484873</v>
      </c>
      <c r="AN60" s="358">
        <v>
91806</v>
      </c>
      <c r="AO60" s="359">
        <v>
112</v>
      </c>
      <c r="AP60" s="360" t="s">
        <v>
486</v>
      </c>
      <c r="AQ60" s="361" t="s">
        <v>
486</v>
      </c>
      <c r="AR60" s="362" t="s">
        <v>
486</v>
      </c>
    </row>
    <row r="61" spans="1:44" ht="13.2">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
526</v>
      </c>
      <c r="AL61" s="363"/>
      <c r="AM61" s="364">
        <v>
935882135</v>
      </c>
      <c r="AN61" s="365">
        <v>
69033</v>
      </c>
      <c r="AO61" s="366">
        <v>
16.899999999999999</v>
      </c>
      <c r="AP61" s="367" t="s">
        <v>
486</v>
      </c>
      <c r="AQ61" s="368" t="s">
        <v>
486</v>
      </c>
      <c r="AR61" s="354" t="s">
        <v>
486</v>
      </c>
    </row>
    <row r="62" spans="1:44" ht="13.2">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
521</v>
      </c>
      <c r="AM62" s="357">
        <v>
695677181</v>
      </c>
      <c r="AN62" s="358">
        <v>
51254</v>
      </c>
      <c r="AO62" s="359">
        <v>
26.3</v>
      </c>
      <c r="AP62" s="360" t="s">
        <v>
486</v>
      </c>
      <c r="AQ62" s="361" t="s">
        <v>
486</v>
      </c>
      <c r="AR62" s="362" t="s">
        <v>
486</v>
      </c>
    </row>
    <row r="63" spans="1:44" ht="13.2">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ht="13.2">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ht="13.2">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ht="13.2">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c r="AK67" s="283"/>
      <c r="AL67" s="283"/>
      <c r="AM67" s="283"/>
      <c r="AN67" s="283"/>
      <c r="AO67" s="283"/>
      <c r="AP67" s="283"/>
      <c r="AQ67" s="283"/>
      <c r="AR67" s="283"/>
      <c r="AS67" s="283"/>
      <c r="AT67" s="283"/>
    </row>
    <row r="68" spans="1:46" ht="13.5" hidden="1" customHeight="1">
      <c r="AK68" s="283"/>
      <c r="AL68" s="283"/>
      <c r="AM68" s="283"/>
      <c r="AN68" s="283"/>
      <c r="AO68" s="283"/>
      <c r="AP68" s="283"/>
      <c r="AQ68" s="283"/>
      <c r="AR68" s="283"/>
    </row>
    <row r="69" spans="1:46" ht="13.5" hidden="1" customHeight="1">
      <c r="AK69" s="283"/>
      <c r="AL69" s="283"/>
      <c r="AM69" s="283"/>
      <c r="AN69" s="283"/>
      <c r="AO69" s="283"/>
      <c r="AP69" s="283"/>
      <c r="AQ69" s="283"/>
      <c r="AR69" s="283"/>
    </row>
    <row r="70" spans="1:46" ht="13.05" hidden="1">
      <c r="AK70" s="283"/>
      <c r="AL70" s="283"/>
      <c r="AM70" s="283"/>
      <c r="AN70" s="283"/>
      <c r="AO70" s="283"/>
      <c r="AP70" s="283"/>
      <c r="AQ70" s="283"/>
      <c r="AR70" s="283"/>
    </row>
    <row r="71" spans="1:46" ht="13.05" hidden="1">
      <c r="AK71" s="283"/>
      <c r="AL71" s="283"/>
      <c r="AM71" s="283"/>
      <c r="AN71" s="283"/>
      <c r="AO71" s="283"/>
      <c r="AP71" s="283"/>
      <c r="AQ71" s="283"/>
      <c r="AR71" s="283"/>
    </row>
    <row r="72" spans="1:46" ht="13.05" hidden="1">
      <c r="AK72" s="283"/>
      <c r="AL72" s="283"/>
      <c r="AM72" s="283"/>
      <c r="AN72" s="283"/>
      <c r="AO72" s="283"/>
      <c r="AP72" s="283"/>
      <c r="AQ72" s="283"/>
      <c r="AR72" s="283"/>
    </row>
    <row r="73" spans="1:46" ht="13.05" hidden="1">
      <c r="AK73" s="283"/>
      <c r="AL73" s="283"/>
      <c r="AM73" s="283"/>
      <c r="AN73" s="283"/>
      <c r="AO73" s="283"/>
      <c r="AP73" s="283"/>
      <c r="AQ73" s="283"/>
      <c r="AR73" s="283"/>
    </row>
    <row r="74" spans="1:46" ht="13.05" hidden="1"/>
  </sheetData>
  <sheetProtection algorithmName="SHA-512" hashValue="dwPRrpx6GVtkKplJzITqxY/+StisRYhtac3GR+meIrR4atvpUXt1Sbo9E4yIO511FfRKF0Dkm+oMbZzf7dFwzQ==" saltValue="cbqbWp4ikSkBsIozGP+CY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cols>
    <col min="1" max="125" width="2.44140625" style="279" customWidth="1"/>
    <col min="126" max="16384" width="9" style="278" hidden="1"/>
  </cols>
  <sheetData>
    <row r="1" spans="1:125" ht="13.5" customHeight="1">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05">
      <c r="B2" s="278"/>
      <c r="DC2" s="278"/>
    </row>
    <row r="3" spans="1:125" ht="13.0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ht="13.05"/>
    <row r="5" spans="1:125" ht="13.05"/>
    <row r="6" spans="1:125" ht="13.05"/>
    <row r="7" spans="1:125" ht="13.05"/>
    <row r="8" spans="1:125" ht="13.05"/>
    <row r="9" spans="1:125" ht="13.05">
      <c r="DU9" s="278"/>
    </row>
    <row r="10" spans="1:125" ht="13.05"/>
    <row r="11" spans="1:125" ht="13.05"/>
    <row r="12" spans="1:125" ht="13.05"/>
    <row r="13" spans="1:125" ht="13.05"/>
    <row r="14" spans="1:125" ht="13.05"/>
    <row r="15" spans="1:125" ht="13.05"/>
    <row r="16" spans="1:125" ht="13.05"/>
    <row r="17" spans="2:125" ht="13.05">
      <c r="DU17" s="278"/>
    </row>
    <row r="18" spans="2:125" ht="13.05"/>
    <row r="19" spans="2:125" ht="13.05"/>
    <row r="20" spans="2:125" ht="13.05">
      <c r="DU20" s="278"/>
    </row>
    <row r="21" spans="2:125" ht="13.05">
      <c r="DU21" s="278"/>
    </row>
    <row r="22" spans="2:125" ht="13.05"/>
    <row r="23" spans="2:125" ht="13.05"/>
    <row r="24" spans="2:125" ht="13.05"/>
    <row r="25" spans="2:125" ht="13.05"/>
    <row r="26" spans="2:125" ht="13.05"/>
    <row r="27" spans="2:125" ht="13.05"/>
    <row r="28" spans="2:125" ht="13.05">
      <c r="DU28" s="278"/>
    </row>
    <row r="29" spans="2:125" ht="13.05"/>
    <row r="30" spans="2:125" ht="13.2">
      <c r="B30" s="278"/>
    </row>
    <row r="31" spans="2:125" ht="13.2"/>
    <row r="32" spans="2:125" ht="13.2"/>
    <row r="33" spans="3:125" ht="13.2">
      <c r="G33" s="278"/>
      <c r="I33" s="278"/>
    </row>
    <row r="34" spans="3:125" ht="13.2">
      <c r="C34" s="278"/>
      <c r="P34" s="278"/>
      <c r="R34" s="278"/>
      <c r="DD34" s="278"/>
    </row>
    <row r="35" spans="3:125" ht="13.2">
      <c r="D35" s="278"/>
      <c r="E35" s="278"/>
      <c r="DC35" s="278"/>
      <c r="DF35" s="278"/>
      <c r="DP35" s="278"/>
      <c r="DQ35" s="278"/>
      <c r="DR35" s="278"/>
      <c r="DS35" s="278"/>
      <c r="DT35" s="278"/>
      <c r="DU35" s="278"/>
    </row>
    <row r="36" spans="3:125" ht="13.2">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ht="13.2">
      <c r="DU37" s="278"/>
    </row>
    <row r="38" spans="3:125" ht="13.2">
      <c r="DT38" s="278"/>
      <c r="DU38" s="278"/>
    </row>
    <row r="39" spans="3:125" ht="13.2"/>
    <row r="40" spans="3:125" ht="13.2">
      <c r="DD40" s="278"/>
    </row>
    <row r="41" spans="3:125" ht="13.2">
      <c r="R41" s="278"/>
    </row>
    <row r="42" spans="3:125" ht="13.2">
      <c r="DC42" s="278"/>
      <c r="DF42" s="278"/>
    </row>
    <row r="43" spans="3:125" ht="13.2">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ht="13.2">
      <c r="DU44" s="278"/>
    </row>
    <row r="45" spans="3:125" ht="13.2"/>
    <row r="46" spans="3:125" ht="13.2"/>
    <row r="47" spans="3:125" ht="13.2"/>
    <row r="48" spans="3:125" ht="13.2">
      <c r="DT48" s="278"/>
      <c r="DU48" s="278"/>
    </row>
    <row r="49" spans="120:125" ht="13.2"/>
    <row r="50" spans="120:125" ht="13.2">
      <c r="DU50" s="278"/>
    </row>
    <row r="51" spans="120:125" ht="13.2">
      <c r="DP51" s="278"/>
      <c r="DQ51" s="278"/>
      <c r="DR51" s="278"/>
      <c r="DS51" s="278"/>
      <c r="DT51" s="278"/>
      <c r="DU51" s="278"/>
    </row>
    <row r="52" spans="120:125" ht="13.2"/>
    <row r="53" spans="120:125" ht="13.2"/>
    <row r="54" spans="120:125" ht="13.2">
      <c r="DU54" s="278"/>
    </row>
    <row r="55" spans="120:125" ht="13.2"/>
    <row r="56" spans="120:125" ht="13.2"/>
    <row r="57" spans="120:125" ht="13.2"/>
    <row r="58" spans="120:125" ht="13.2">
      <c r="DU58" s="278"/>
    </row>
    <row r="59" spans="120:125" ht="13.2"/>
    <row r="60" spans="120:125" ht="13.2"/>
    <row r="61" spans="120:125" ht="13.2"/>
    <row r="62" spans="120:125" ht="13.2"/>
    <row r="63" spans="120:125" ht="13.2">
      <c r="DU63" s="278"/>
    </row>
    <row r="64" spans="120:125" ht="13.2">
      <c r="DT64" s="278"/>
      <c r="DU64" s="278"/>
    </row>
    <row r="65" spans="123:125" ht="13.2"/>
    <row r="66" spans="123:125" ht="13.2"/>
    <row r="67" spans="123:125" ht="13.2"/>
    <row r="68" spans="123:125" ht="13.2"/>
    <row r="69" spans="123:125" ht="13.2">
      <c r="DS69" s="278"/>
      <c r="DT69" s="278"/>
      <c r="DU69" s="278"/>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2:125" ht="13.2"/>
    <row r="82" spans="112:125" ht="13.2">
      <c r="DH82" s="278"/>
    </row>
    <row r="83" spans="112:125" ht="13.2">
      <c r="DI83" s="278"/>
      <c r="DJ83" s="278"/>
      <c r="DK83" s="278"/>
      <c r="DL83" s="278"/>
      <c r="DM83" s="278"/>
      <c r="DN83" s="278"/>
      <c r="DO83" s="278"/>
      <c r="DP83" s="278"/>
      <c r="DQ83" s="278"/>
      <c r="DR83" s="278"/>
      <c r="DS83" s="278"/>
      <c r="DT83" s="278"/>
      <c r="DU83" s="278"/>
    </row>
    <row r="84" spans="112:125" ht="13.2"/>
    <row r="85" spans="112:125" ht="13.2"/>
    <row r="86" spans="112:125" ht="13.2"/>
    <row r="87" spans="112:125" ht="13.2"/>
    <row r="88" spans="112:125" ht="13.2">
      <c r="DU88" s="278"/>
    </row>
    <row r="89" spans="112:125" ht="13.2"/>
    <row r="90" spans="112:125" ht="13.2"/>
    <row r="91" spans="112:125" ht="13.2"/>
    <row r="92" spans="112:125" ht="13.5" customHeight="1"/>
    <row r="93" spans="112:125" ht="13.5" customHeight="1"/>
    <row r="94" spans="112:125" ht="13.5" customHeight="1">
      <c r="DS94" s="278"/>
      <c r="DT94" s="278"/>
      <c r="DU94" s="278"/>
    </row>
    <row r="95" spans="112:125" ht="13.5" customHeight="1">
      <c r="DU95" s="278"/>
    </row>
    <row r="96" spans="112:125" ht="13.5" customHeight="1"/>
    <row r="97" spans="124:125" ht="13.5" customHeight="1"/>
    <row r="98" spans="124:125" ht="13.5" customHeight="1"/>
    <row r="99" spans="124:125" ht="13.5" customHeight="1"/>
    <row r="100" spans="124:125" ht="13.5" customHeight="1"/>
    <row r="101" spans="124:125" ht="13.5" customHeight="1">
      <c r="DU101" s="278"/>
    </row>
    <row r="102" spans="124:125" ht="13.5" customHeight="1"/>
    <row r="103" spans="124:125" ht="13.5" customHeight="1"/>
    <row r="104" spans="124:125" ht="13.5" customHeight="1">
      <c r="DT104" s="278"/>
      <c r="DU104" s="27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8" t="s">
        <v>
614</v>
      </c>
    </row>
    <row r="117" spans="125:125" ht="13.5" hidden="1" customHeight="1"/>
    <row r="118" spans="125:125" ht="13.5" hidden="1" customHeight="1"/>
    <row r="119" spans="125:125" ht="13.5" hidden="1" customHeight="1"/>
    <row r="120" spans="125:125" ht="13.5" hidden="1" customHeight="1"/>
    <row r="121" spans="125:125" ht="13.5" hidden="1" customHeight="1">
      <c r="DU121" s="27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sndNl9ntyaD7OHEgi+2S+X4C0pRMMwvtJ2vyQeTxKV1bTdaSDpXlxipeR8vjOmAyo2a+RIW+6BikLWHV8U4Ow==" saltValue="b0WEVBOZydkOVSqNa2N2p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32"/>
  <sheetViews>
    <sheetView showGridLines="0" zoomScaleNormal="100" zoomScaleSheetLayoutView="55" workbookViewId="0"/>
  </sheetViews>
  <sheetFormatPr defaultColWidth="0" defaultRowHeight="13.5" customHeight="1" zeroHeight="1"/>
  <cols>
    <col min="1" max="125" width="2.44140625" style="279" customWidth="1"/>
    <col min="126" max="154" width="0" style="278" hidden="1" customWidth="1"/>
    <col min="155" max="16384" width="9" style="278" hidden="1"/>
  </cols>
  <sheetData>
    <row r="1" spans="1:125" ht="13.5" customHeight="1">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05">
      <c r="B2" s="278"/>
    </row>
    <row r="3" spans="1:125" ht="13.0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ht="13.05"/>
    <row r="5" spans="1:125" ht="13.05"/>
    <row r="6" spans="1:125" ht="13.05"/>
    <row r="7" spans="1:125" ht="13.05"/>
    <row r="8" spans="1:125" ht="13.05"/>
    <row r="9" spans="1:125" ht="13.05"/>
    <row r="10" spans="1:125" ht="13.05"/>
    <row r="11" spans="1:125" ht="13.05"/>
    <row r="12" spans="1:125" ht="13.05"/>
    <row r="13" spans="1:125" ht="13.05"/>
    <row r="14" spans="1:125" ht="13.05"/>
    <row r="15" spans="1:125" ht="13.05"/>
    <row r="16" spans="1:125" ht="13.05"/>
    <row r="17" spans="9:125" ht="13.05"/>
    <row r="18" spans="9:125" ht="13.05"/>
    <row r="19" spans="9:125" ht="13.05"/>
    <row r="20" spans="9:125" ht="13.05"/>
    <row r="21" spans="9:125" ht="13.05"/>
    <row r="22" spans="9:125" ht="13.05"/>
    <row r="23" spans="9:125" ht="13.05"/>
    <row r="24" spans="9:125" ht="13.05"/>
    <row r="25" spans="9:125" ht="13.05"/>
    <row r="26" spans="9:125" ht="13.05"/>
    <row r="27" spans="9:125" ht="13.05"/>
    <row r="28" spans="9:125" ht="13.05"/>
    <row r="29" spans="9:125" ht="13.05"/>
    <row r="30" spans="9:125" ht="13.2"/>
    <row r="31" spans="9:125" ht="13.2">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ht="13.2"/>
    <row r="33" spans="2:8" ht="13.2">
      <c r="G33" s="278"/>
    </row>
    <row r="34" spans="2:8" ht="13.2">
      <c r="C34" s="278"/>
    </row>
    <row r="35" spans="2:8" ht="13.2">
      <c r="B35" s="278"/>
      <c r="D35" s="278"/>
      <c r="E35" s="278"/>
    </row>
    <row r="36" spans="2:8" ht="13.2">
      <c r="F36" s="278"/>
      <c r="H36" s="278"/>
    </row>
    <row r="37" spans="2:8" ht="13.2"/>
    <row r="38" spans="2:8" ht="13.2"/>
    <row r="39" spans="2:8" ht="13.2"/>
    <row r="40" spans="2:8" ht="13.2"/>
    <row r="41" spans="2:8" ht="13.2"/>
    <row r="42" spans="2:8" ht="13.2"/>
    <row r="43" spans="2:8" ht="13.2"/>
    <row r="44" spans="2:8" ht="13.2"/>
    <row r="45" spans="2:8" ht="13.2"/>
    <row r="46" spans="2:8" ht="13.2"/>
    <row r="47" spans="2:8" ht="13.2"/>
    <row r="48" spans="2:8"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9" t="s">
        <v>
477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2Xf2NwAdbydWKOkY94ufC6gh5lsLxaJpclOPTuDRpki2ivwRSlEi2UjULdyObbFfyqWmNySM+pFTU0x4vEAxg==" saltValue="ZExLxZHE08tecRAxGqkzk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3"/>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
615</v>
      </c>
    </row>
    <row r="46" spans="2:10" ht="29.25" customHeight="1" thickBot="1">
      <c r="B46" s="4" t="s">
        <v>
1</v>
      </c>
      <c r="C46" s="5"/>
      <c r="D46" s="5"/>
      <c r="E46" s="6" t="s">
        <v>
2</v>
      </c>
      <c r="F46" s="371" t="s">
        <v>
527</v>
      </c>
      <c r="G46" s="372" t="s">
        <v>
528</v>
      </c>
      <c r="H46" s="372" t="s">
        <v>
529</v>
      </c>
      <c r="I46" s="372" t="s">
        <v>
530</v>
      </c>
      <c r="J46" s="373" t="s">
        <v>
531</v>
      </c>
    </row>
    <row r="47" spans="2:10" ht="57.75" customHeight="1">
      <c r="B47" s="7"/>
      <c r="C47" s="1194" t="s">
        <v>
3</v>
      </c>
      <c r="D47" s="1194"/>
      <c r="E47" s="1195"/>
      <c r="F47" s="374">
        <v>
16.600000000000001</v>
      </c>
      <c r="G47" s="375">
        <v>
17.149999999999999</v>
      </c>
      <c r="H47" s="375">
        <v>
16.32</v>
      </c>
      <c r="I47" s="375">
        <v>
18.45</v>
      </c>
      <c r="J47" s="376">
        <v>
22.04</v>
      </c>
    </row>
    <row r="48" spans="2:10" ht="57.75" customHeight="1">
      <c r="B48" s="8"/>
      <c r="C48" s="1196" t="s">
        <v>
4</v>
      </c>
      <c r="D48" s="1196"/>
      <c r="E48" s="1197"/>
      <c r="F48" s="377">
        <v>
4.09</v>
      </c>
      <c r="G48" s="378">
        <v>
3.13</v>
      </c>
      <c r="H48" s="378">
        <v>
8.34</v>
      </c>
      <c r="I48" s="378">
        <v>
8.44</v>
      </c>
      <c r="J48" s="379">
        <v>
8.91</v>
      </c>
    </row>
    <row r="49" spans="2:10" ht="57.75" customHeight="1" thickBot="1">
      <c r="B49" s="9"/>
      <c r="C49" s="1198" t="s">
        <v>
5</v>
      </c>
      <c r="D49" s="1198"/>
      <c r="E49" s="1199"/>
      <c r="F49" s="380">
        <v>
3.01</v>
      </c>
      <c r="G49" s="381">
        <v>
0.9</v>
      </c>
      <c r="H49" s="381">
        <v>
5.44</v>
      </c>
      <c r="I49" s="381">
        <v>
2.48</v>
      </c>
      <c r="J49" s="382">
        <v>
3.64</v>
      </c>
    </row>
    <row r="50" spans="2:10" ht="13.5" customHeight="1"/>
    <row r="51" spans="2:10" ht="13.5" hidden="1" customHeight="1"/>
    <row r="52" spans="2:10" ht="13.5" hidden="1" customHeight="1"/>
    <row r="53" spans="2:10" ht="13.5" hidden="1" customHeight="1"/>
  </sheetData>
  <sheetProtection algorithmName="SHA-512" hashValue="bsnpM7L/UE/Mclo3U+vGqsAEdyAQA6h96GVMb1Rf0cTO8IZUGIoBU4zVy5d2pkKb3WsfGA2g6IYsxczoj+IBfw==" saltValue="/EDqxq6ssD+Ej729NK3ZR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2020-03-12T02:19:21Z</cp:lastPrinted>
  <dcterms:created xsi:type="dcterms:W3CDTF">2020-02-10T01:30:03Z</dcterms:created>
  <dcterms:modified xsi:type="dcterms:W3CDTF">2020-10-09T08:31:42Z</dcterms:modified>
  <cp:category/>
</cp:coreProperties>
</file>