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
    </mc:Choice>
  </mc:AlternateContent>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1" i="9" l="1"/>
  <c r="AO40" i="9"/>
  <c r="AO39" i="9"/>
  <c r="AO38" i="9"/>
  <c r="AO37"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U40" i="9"/>
  <c r="BW39" i="9"/>
  <c r="BE39" i="9"/>
  <c r="U39" i="9"/>
  <c r="BW38" i="9"/>
  <c r="BE38" i="9"/>
  <c r="U38" i="9"/>
  <c r="BW37" i="9"/>
  <c r="BE37" i="9"/>
  <c r="U37" i="9"/>
  <c r="BW36" i="9"/>
  <c r="BE36" i="9"/>
  <c r="U36" i="9"/>
  <c r="BW35" i="9"/>
  <c r="BE35" i="9"/>
  <c r="U35" i="9"/>
  <c r="BW34" i="9"/>
  <c r="BE34" i="9"/>
  <c r="U34" i="9"/>
  <c r="BW33" i="9"/>
  <c r="BE33" i="9"/>
  <c r="U33" i="9"/>
  <c r="BW32" i="9"/>
  <c r="BE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AM31" i="9" l="1"/>
  <c r="AM32" i="9" s="1"/>
  <c r="AM33" i="9" s="1"/>
  <c r="AM34" i="9" s="1"/>
  <c r="AM35" i="9" s="1"/>
  <c r="AM36" i="9" s="1"/>
  <c r="AM37" i="9" s="1"/>
  <c r="AM38" i="9" s="1"/>
  <c r="AM39" i="9" s="1"/>
  <c r="AM40" i="9" s="1"/>
  <c r="CO31" i="9" l="1"/>
  <c r="CO32" i="9" s="1"/>
  <c r="CO33" i="9" s="1"/>
  <c r="CO34" i="9" s="1"/>
  <c r="CO35" i="9" s="1"/>
  <c r="CO36" i="9" s="1"/>
  <c r="CO37" i="9" s="1"/>
  <c r="CO38" i="9" s="1"/>
  <c r="CO39" i="9" s="1"/>
  <c r="CO40" i="9" s="1"/>
  <c r="BE31" i="9"/>
</calcChain>
</file>

<file path=xl/sharedStrings.xml><?xml version="1.0" encoding="utf-8"?>
<sst xmlns="http://schemas.openxmlformats.org/spreadsheetml/2006/main" count="1348" uniqueCount="593">
  <si>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</si>
  <si>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</si>
  <si>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</si>
  <si>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</si>
  <si>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</si>
  <si>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</si>
  <si>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</si>
  <si>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</si>
  <si>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</si>
  <si>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</si>
  <si>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</si>
  <si>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</si>
  <si>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</si>
  <si>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</si>
  <si>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</si>
  <si>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</si>
  <si>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</si>
  <si>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</si>
  <si>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</si>
  <si>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</si>
  <si>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</si>
  <si>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</si>
  <si>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</si>
  <si>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</si>
  <si>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</si>
  <si>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</si>
  <si>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</si>
  <si>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</si>
  <si>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</si>
  <si>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</si>
  <si>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</si>
  <si>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</si>
  <si>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</si>
  <si>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</si>
  <si>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</si>
  <si>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</si>
  <si>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</si>
  <si>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</si>
  <si>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</si>
  <si>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</si>
  <si>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</si>
  <si>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</si>
  <si>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</si>
  <si>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</si>
  <si>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</si>
  <si>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</si>
  <si>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</si>
  <si>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</si>
  <si>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</si>
  <si>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</si>
  <si>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</si>
  <si>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</si>
  <si>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</si>
  <si>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</si>
  <si>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</si>
  <si>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</si>
  <si>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</si>
  <si>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</si>
  <si>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</si>
  <si>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</si>
  <si>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</si>
  <si>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</si>
  <si>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</si>
  <si>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</si>
  <si>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</si>
  <si>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</si>
  <si>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</si>
  <si>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</si>
  <si>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</si>
  <si>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</si>
  <si>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</si>
  <si>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</si>
  <si>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</si>
  <si>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</si>
  <si>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</si>
  <si>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</si>
  <si>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</si>
  <si>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</si>
  <si>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</si>
  <si>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</si>
  <si>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</si>
  <si>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</si>
  <si>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</si>
  <si>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</si>
  <si>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</si>
  <si>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</si>
  <si>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</si>
  <si>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</si>
  <si>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</si>
  <si>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</si>
  <si>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</si>
  <si>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</si>
  <si>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</si>
  <si>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</si>
  <si>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</si>
  <si>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</si>
  <si>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</si>
  <si>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</si>
  <si>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</si>
  <si>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</si>
  <si>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</si>
  <si>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</si>
  <si>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</si>
  <si>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</si>
  <si>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</si>
  <si>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</si>
  <si>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</si>
  <si>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</si>
  <si>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</si>
  <si>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</si>
  <si>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</si>
  <si>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</si>
  <si>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</si>
  <si>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</si>
  <si>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</si>
  <si>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</si>
  <si>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</si>
  <si>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</si>
  <si>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</si>
  <si>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</si>
  <si>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</si>
  <si>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</si>
  <si>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</si>
  <si>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</si>
  <si>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</si>
  <si>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</si>
  <si>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</si>
  <si>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</si>
  <si>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</si>
  <si>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</si>
  <si>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</si>
  <si>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</si>
  <si>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</si>
  <si>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</si>
  <si>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</si>
  <si>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</si>
  <si>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</si>
  <si>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</si>
  <si>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</si>
  <si>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</si>
  <si>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</si>
  <si>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</si>
  <si>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</si>
  <si>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</si>
  <si>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</si>
  <si>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</si>
  <si>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</si>
  <si>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</si>
  <si>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</si>
  <si>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</si>
  <si>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</si>
  <si>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</si>
  <si>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</si>
  <si>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</si>
  <si>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</si>
  <si>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</si>
  <si>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</si>
  <si>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</si>
  <si>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</si>
  <si>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</si>
  <si>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</si>
  <si>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</si>
  <si>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</si>
  <si>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</si>
  <si>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</si>
  <si>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</si>
  <si>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</si>
  <si>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</si>
  <si>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</si>
  <si>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</si>
  <si>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</si>
  <si>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</si>
  <si>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</si>
  <si>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</si>
  <si>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</si>
  <si>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</si>
  <si>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</si>
  <si>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</si>
  <si>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</si>
  <si>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</si>
  <si>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</si>
  <si>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</si>
  <si>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</si>
  <si>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</si>
  <si>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</si>
  <si>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</si>
  <si>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</si>
  <si>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</si>
  <si>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</si>
  <si>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</si>
  <si>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</si>
  <si>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</si>
  <si>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</si>
  <si>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</si>
  <si>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</si>
  <si>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</si>
  <si>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</si>
  <si>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</si>
  <si>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</si>
  <si>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</si>
  <si>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</si>
  <si>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</si>
  <si>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</si>
  <si>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</si>
  <si>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</si>
  <si>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</si>
  <si>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</si>
  <si>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</si>
  <si>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</si>
  <si>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</si>
  <si>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</si>
  <si>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</si>
  <si>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</si>
  <si>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</si>
  <si>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</si>
  <si>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</si>
  <si>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</si>
  <si>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</si>
  <si>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</si>
  <si>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</si>
  <si>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</si>
  <si>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</si>
  <si>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</si>
  <si>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</si>
  <si>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</si>
  <si>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</si>
  <si>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</si>
  <si>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</si>
  <si>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</si>
  <si>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</si>
  <si>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</si>
  <si>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</si>
  <si>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</si>
  <si>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</si>
  <si>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</si>
  <si>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</si>
  <si>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</si>
  <si>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</si>
  <si>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</si>
  <si>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</si>
  <si>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</si>
  <si>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</si>
  <si>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</si>
  <si>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</si>
  <si>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</si>
  <si>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</si>
  <si>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</si>
  <si>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</si>
  <si>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</si>
  <si>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</si>
  <si>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</si>
  <si>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</si>
  <si>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</si>
  <si>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</si>
  <si>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</si>
  <si>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</si>
  <si>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</si>
  <si>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</si>
  <si>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</si>
  <si>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</si>
  <si>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</si>
  <si>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</si>
  <si>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</si>
  <si>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</si>
  <si>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</si>
  <si>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</si>
  <si>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</si>
  <si>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</si>
  <si>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</si>
  <si>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</si>
  <si>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</si>
  <si>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</si>
  <si>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</si>
  <si>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</si>
  <si>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</si>
  <si>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</si>
  <si>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</si>
  <si>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</si>
  <si>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</si>
  <si>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</si>
  <si>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</si>
  <si>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</si>
  <si>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</si>
  <si>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</si>
  <si>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</si>
  <si>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</si>
  <si>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</si>
  <si>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</si>
  <si>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</si>
  <si>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</si>
  <si>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</si>
  <si>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</si>
  <si>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</si>
  <si>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</si>
  <si>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</si>
  <si>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</si>
  <si>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</si>
  <si>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</si>
  <si>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</si>
  <si>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</si>
  <si>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</si>
  <si>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</si>
  <si>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</si>
  <si>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</si>
  <si>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</si>
  <si>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平成28年度</t>
  </si>
  <si>
    <t>東京都</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</si>
  <si>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</si>
  <si>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</si>
  <si>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</si>
  <si>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</si>
  <si>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</si>
  <si>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</si>
  <si>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</si>
  <si>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</si>
  <si>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</si>
  <si>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</si>
  <si>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</si>
  <si>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</si>
  <si>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</si>
  <si>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</si>
  <si>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</si>
  <si>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</si>
  <si>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</si>
  <si>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</si>
  <si>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</si>
  <si>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</si>
  <si>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</si>
  <si>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</si>
  <si>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</si>
  <si>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</si>
  <si>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</si>
  <si>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</si>
  <si>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</si>
  <si>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</si>
  <si>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</si>
  <si>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</si>
  <si>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</si>
  <si>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</si>
  <si>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病院会計</t>
    <phoneticPr fontId="5"/>
  </si>
  <si>
    <t>中央卸売市場会計</t>
    <phoneticPr fontId="5"/>
  </si>
  <si>
    <t>高速電車事業会計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</si>
  <si>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</si>
  <si>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</si>
  <si>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</si>
  <si>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</si>
  <si>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</si>
  <si>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</si>
  <si>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</si>
  <si>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</si>
  <si>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</si>
  <si>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</si>
  <si>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</si>
  <si>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</si>
  <si>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</si>
  <si>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</si>
  <si>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</si>
  <si>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</si>
  <si>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</si>
  <si>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</si>
  <si>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</si>
  <si>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</si>
  <si>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</si>
  <si>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</si>
  <si>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</si>
  <si>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</si>
  <si>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</si>
  <si>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</si>
  <si>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</si>
  <si>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</si>
  <si>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</si>
  <si>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</si>
  <si>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</si>
  <si>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</si>
  <si>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</si>
  <si>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</si>
  <si>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</si>
  <si>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</si>
  <si>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</si>
  <si>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</si>
  <si>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</si>
  <si>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</si>
  <si>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</si>
  <si>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</si>
  <si>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</si>
  <si>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</si>
  <si>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</si>
  <si>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</si>
  <si>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</si>
  <si>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</si>
  <si>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</si>
  <si>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</si>
  <si>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</si>
  <si>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</si>
  <si>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</si>
  <si>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</si>
  <si>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</si>
  <si>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</si>
  <si>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</si>
  <si>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</si>
  <si>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</si>
  <si>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</si>
  <si>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</si>
  <si>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</si>
  <si>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</si>
  <si>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</si>
  <si>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</si>
  <si>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</si>
  <si>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</si>
  <si>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</si>
  <si>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</si>
  <si>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</si>
  <si>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</si>
  <si>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</si>
  <si>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</si>
  <si>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</si>
  <si>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</si>
  <si>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</si>
  <si>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</si>
  <si>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</si>
  <si>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</si>
  <si>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</si>
  <si>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</si>
  <si>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</si>
  <si>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</si>
  <si>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</si>
  <si>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</si>
  <si>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</si>
  <si>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</si>
  <si>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</si>
  <si>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</si>
  <si>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</si>
  <si>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</si>
  <si>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</si>
  <si>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</si>
  <si>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</si>
  <si>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</si>
  <si>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</si>
  <si>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</si>
  <si>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</si>
  <si>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</si>
  <si>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</si>
  <si>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</si>
  <si>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</si>
  <si>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</si>
  <si>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</si>
  <si>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</si>
  <si>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</si>
  <si>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</si>
  <si>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</si>
  <si>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</si>
  <si>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</si>
  <si>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</si>
  <si>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</si>
  <si>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</si>
  <si>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</si>
  <si>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</si>
  <si>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</si>
  <si>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</si>
  <si>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</si>
  <si>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</si>
  <si>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</si>
  <si>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</si>
  <si>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</si>
  <si>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</si>
  <si>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</si>
  <si>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</si>
  <si>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</si>
  <si>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</si>
  <si>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</si>
  <si>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</si>
  <si>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</si>
  <si>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</si>
  <si>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</si>
  <si>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</si>
  <si>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</si>
  <si>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高速電車事業会計</t>
  </si>
  <si>
    <t>一般会計</t>
  </si>
  <si>
    <t>中央卸売市場会計</t>
  </si>
  <si>
    <t>病院会計</t>
  </si>
  <si>
    <t>水道事業会計</t>
  </si>
  <si>
    <t>下水道事業会計</t>
  </si>
  <si>
    <t>都市再開発事業会計</t>
  </si>
  <si>
    <t>交通事業会計</t>
  </si>
  <si>
    <t>その他会計（赤字）</t>
  </si>
  <si>
    <t>その他会計（黒字）</t>
  </si>
  <si>
    <t>道府県税の状況（単位 千円・％）(※2)</t>
    <rPh sb="0" eb="3">
      <t>ドウフケン</t>
    </rPh>
    <rPh sb="3" eb="4">
      <t>ゼイ</t>
    </rPh>
    <rPh sb="5" eb="7">
      <t>ジョウキョウ</t>
    </rPh>
    <rPh sb="8" eb="10">
      <t>タンイ</t>
    </rPh>
    <rPh sb="11" eb="13">
      <t>センエン</t>
    </rPh>
    <phoneticPr fontId="5"/>
  </si>
  <si>
    <t>普通建設事業費(※1)</t>
    <phoneticPr fontId="5"/>
  </si>
  <si>
    <t>一般会計</t>
    <rPh sb="0" eb="2">
      <t>イッパン</t>
    </rPh>
    <rPh sb="2" eb="4">
      <t>カイケイ</t>
    </rPh>
    <phoneticPr fontId="32"/>
  </si>
  <si>
    <t>特別区財政調整会計</t>
    <rPh sb="0" eb="3">
      <t>トクベツク</t>
    </rPh>
    <rPh sb="3" eb="5">
      <t>ザイセイ</t>
    </rPh>
    <rPh sb="5" eb="7">
      <t>チョウセイ</t>
    </rPh>
    <rPh sb="7" eb="9">
      <t>カイケイ</t>
    </rPh>
    <phoneticPr fontId="32"/>
  </si>
  <si>
    <t>地方消費税清算会計</t>
    <rPh sb="0" eb="2">
      <t>チホウ</t>
    </rPh>
    <rPh sb="2" eb="5">
      <t>ショウヒゼイ</t>
    </rPh>
    <rPh sb="5" eb="7">
      <t>セイサン</t>
    </rPh>
    <rPh sb="7" eb="9">
      <t>カイケイ</t>
    </rPh>
    <phoneticPr fontId="32"/>
  </si>
  <si>
    <t>小笠原諸島生活再建資金会計</t>
    <rPh sb="0" eb="3">
      <t>オガサワラ</t>
    </rPh>
    <rPh sb="3" eb="5">
      <t>ショトウ</t>
    </rPh>
    <rPh sb="5" eb="7">
      <t>セイカツ</t>
    </rPh>
    <rPh sb="7" eb="9">
      <t>サイケン</t>
    </rPh>
    <rPh sb="9" eb="11">
      <t>シキン</t>
    </rPh>
    <rPh sb="11" eb="13">
      <t>カイケイ</t>
    </rPh>
    <phoneticPr fontId="32"/>
  </si>
  <si>
    <t>母子父子福祉貸付資金会計</t>
    <rPh sb="0" eb="2">
      <t>ボシ</t>
    </rPh>
    <rPh sb="2" eb="4">
      <t>フシ</t>
    </rPh>
    <rPh sb="4" eb="6">
      <t>フクシ</t>
    </rPh>
    <rPh sb="6" eb="8">
      <t>カシツケ</t>
    </rPh>
    <rPh sb="8" eb="10">
      <t>シキン</t>
    </rPh>
    <rPh sb="10" eb="12">
      <t>カイケイ</t>
    </rPh>
    <phoneticPr fontId="32"/>
  </si>
  <si>
    <t>心身障害者扶養年金会計</t>
    <rPh sb="0" eb="2">
      <t>シンシン</t>
    </rPh>
    <rPh sb="2" eb="5">
      <t>ショウガイシャ</t>
    </rPh>
    <rPh sb="5" eb="7">
      <t>フヨウ</t>
    </rPh>
    <rPh sb="7" eb="9">
      <t>ネンキン</t>
    </rPh>
    <rPh sb="9" eb="11">
      <t>カイケイ</t>
    </rPh>
    <phoneticPr fontId="3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</si>
  <si>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3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</si>
  <si>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32"/>
  </si>
  <si>
    <t>沿岸漁業改善資金助成会計</t>
    <rPh sb="0" eb="2">
      <t>エンガン</t>
    </rPh>
    <rPh sb="2" eb="4">
      <t>ギョギョウ</t>
    </rPh>
    <rPh sb="4" eb="6">
      <t>カイゼン</t>
    </rPh>
    <rPh sb="6" eb="8">
      <t>シキン</t>
    </rPh>
    <rPh sb="8" eb="10">
      <t>ジョセイ</t>
    </rPh>
    <rPh sb="10" eb="12">
      <t>カイケイ</t>
    </rPh>
    <phoneticPr fontId="32"/>
  </si>
  <si>
    <t>都営住宅等事業会計</t>
    <rPh sb="0" eb="2">
      <t>トエイ</t>
    </rPh>
    <rPh sb="2" eb="4">
      <t>ジュウタク</t>
    </rPh>
    <rPh sb="4" eb="5">
      <t>トウ</t>
    </rPh>
    <rPh sb="5" eb="7">
      <t>ジギョウ</t>
    </rPh>
    <rPh sb="7" eb="9">
      <t>カイケイ</t>
    </rPh>
    <phoneticPr fontId="32"/>
  </si>
  <si>
    <t>都市開発資金会計</t>
    <rPh sb="0" eb="2">
      <t>トシ</t>
    </rPh>
    <rPh sb="2" eb="4">
      <t>カイハツ</t>
    </rPh>
    <rPh sb="4" eb="6">
      <t>シキン</t>
    </rPh>
    <rPh sb="6" eb="8">
      <t>カイケイ</t>
    </rPh>
    <phoneticPr fontId="32"/>
  </si>
  <si>
    <t>用地会計</t>
    <rPh sb="0" eb="2">
      <t>ヨウチ</t>
    </rPh>
    <rPh sb="2" eb="4">
      <t>カイケイ</t>
    </rPh>
    <phoneticPr fontId="32"/>
  </si>
  <si>
    <t>公債費会計</t>
    <rPh sb="0" eb="3">
      <t>コウサイヒ</t>
    </rPh>
    <rPh sb="3" eb="5">
      <t>カイケイ</t>
    </rPh>
    <phoneticPr fontId="32"/>
  </si>
  <si>
    <t>臨海都市基盤整備事業会計</t>
    <rPh sb="0" eb="2">
      <t>リンカイ</t>
    </rPh>
    <rPh sb="2" eb="4">
      <t>トシ</t>
    </rPh>
    <rPh sb="4" eb="6">
      <t>キバン</t>
    </rPh>
    <rPh sb="6" eb="8">
      <t>セイビ</t>
    </rPh>
    <rPh sb="8" eb="10">
      <t>ジギョウ</t>
    </rPh>
    <rPh sb="10" eb="12">
      <t>カイケイ</t>
    </rPh>
    <phoneticPr fontId="32"/>
  </si>
  <si>
    <t>都営住宅等保証金会計</t>
    <rPh sb="0" eb="2">
      <t>トエイ</t>
    </rPh>
    <rPh sb="2" eb="4">
      <t>ジュウタク</t>
    </rPh>
    <rPh sb="4" eb="5">
      <t>トウ</t>
    </rPh>
    <rPh sb="5" eb="8">
      <t>ホショウキン</t>
    </rPh>
    <rPh sb="8" eb="10">
      <t>カイケイ</t>
    </rPh>
    <phoneticPr fontId="32"/>
  </si>
  <si>
    <t>病院会計</t>
    <phoneticPr fontId="5"/>
  </si>
  <si>
    <t>法適用企業</t>
    <rPh sb="0" eb="1">
      <t>ホウ</t>
    </rPh>
    <rPh sb="1" eb="3">
      <t>テキヨウ</t>
    </rPh>
    <rPh sb="3" eb="5">
      <t>キギョウ</t>
    </rPh>
    <phoneticPr fontId="31"/>
  </si>
  <si>
    <t>中央卸売市場会計</t>
    <phoneticPr fontId="5"/>
  </si>
  <si>
    <t>港湾事業会計</t>
    <phoneticPr fontId="5"/>
  </si>
  <si>
    <t>交通事業会計</t>
    <phoneticPr fontId="5"/>
  </si>
  <si>
    <t>高速電車事業会計</t>
    <phoneticPr fontId="5"/>
  </si>
  <si>
    <t>電気事業会計</t>
    <phoneticPr fontId="5"/>
  </si>
  <si>
    <t>水道事業会計</t>
    <phoneticPr fontId="5"/>
  </si>
  <si>
    <t>工業用水道事業会計</t>
    <phoneticPr fontId="5"/>
  </si>
  <si>
    <t>下水道事業会計</t>
    <phoneticPr fontId="5"/>
  </si>
  <si>
    <t>都市再開発事業会計</t>
    <phoneticPr fontId="5"/>
  </si>
  <si>
    <t>臨海地域開発事業会計</t>
    <phoneticPr fontId="5"/>
  </si>
  <si>
    <t>と場会計</t>
    <phoneticPr fontId="5"/>
  </si>
  <si>
    <t>法非適用企業</t>
    <rPh sb="0" eb="1">
      <t>ホウ</t>
    </rPh>
    <rPh sb="1" eb="2">
      <t>ヒ</t>
    </rPh>
    <rPh sb="2" eb="4">
      <t>テキヨウ</t>
    </rPh>
    <rPh sb="4" eb="6">
      <t>キギョウ</t>
    </rPh>
    <phoneticPr fontId="31"/>
  </si>
  <si>
    <t>東京都人権啓発センター</t>
  </si>
  <si>
    <t>東京都島しょ振興公社</t>
  </si>
  <si>
    <t>東京都人材支援事業団</t>
  </si>
  <si>
    <t>-</t>
    <phoneticPr fontId="32"/>
  </si>
  <si>
    <t>セントラルプラザ</t>
  </si>
  <si>
    <t>東京税務協会</t>
  </si>
  <si>
    <t>○</t>
  </si>
  <si>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</si>
  <si>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</si>
  <si>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</si>
  <si>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</si>
  <si>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</si>
  <si>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</si>
  <si>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</si>
  <si>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</si>
  <si>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</si>
  <si>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東京都保健医療公社</t>
  </si>
  <si>
    <t>東京都医学総合研究所</t>
  </si>
  <si>
    <t>東京都生活衛生営業指導センター</t>
  </si>
  <si>
    <t>▲ 0</t>
    <phoneticPr fontId="32"/>
  </si>
  <si>
    <t>城北労働・福祉センター</t>
  </si>
  <si>
    <t>東京都中小企業振興公社</t>
  </si>
  <si>
    <t>東京都ビジネスサービス</t>
  </si>
  <si>
    <t>東京都プリプレス・トッパン</t>
  </si>
  <si>
    <t>東京都農住都市支援センター</t>
  </si>
  <si>
    <t>東京食肉市場</t>
  </si>
  <si>
    <t>東京都住宅供給公社</t>
  </si>
  <si>
    <t>東京都公園協会</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</si>
  <si>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</si>
  <si>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</si>
  <si>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</si>
  <si>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</si>
  <si>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</si>
  <si>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</si>
  <si>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</si>
  <si>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</si>
  <si>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東京水道サービス</t>
  </si>
  <si>
    <t>東京都交響楽団</t>
  </si>
  <si>
    <t>東京都スポーツ文化事業団</t>
  </si>
  <si>
    <t>東京都下水道サービス</t>
  </si>
  <si>
    <t>暴力団追放運動推進都民センター</t>
    <rPh sb="7" eb="9">
      <t>スイシン</t>
    </rPh>
    <phoneticPr fontId="32"/>
  </si>
  <si>
    <t>東京国際フォーラム</t>
  </si>
  <si>
    <t>ＰＵＣ</t>
  </si>
  <si>
    <t>東京しごと財団</t>
  </si>
  <si>
    <t>公立大学法人首都大学東京</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</si>
  <si>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</si>
  <si>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</si>
  <si>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</si>
  <si>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</si>
  <si>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</si>
  <si>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rPh sb="16" eb="18">
      <t>キョウギ</t>
    </rPh>
    <phoneticPr fontId="32"/>
  </si>
  <si>
    <t>※1：普通建設事業費の補助事業費には受託事業費のうちの補助事業費を含み、</t>
    <phoneticPr fontId="5"/>
  </si>
  <si>
    <t>　 　単独事業費には同級他団体施行事業負担金及び受託事業費のうちの単独事業費を含む。</t>
    <phoneticPr fontId="2"/>
  </si>
  <si>
    <t>※2：道府県税の状況欄には、特別区財政調整交付金の原資となる調整税(固定資産税・市町村民税法人分・特別土地保有税)、</t>
  </si>
  <si>
    <t xml:space="preserve">     事業所税及び都市計画税を含まない。</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</si>
  <si>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</si>
  <si>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</si>
  <si>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</si>
  <si>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27年度の32.1%から19.8%と大きく減少しているが、これは、地方債現在高の減少や退職手当制度見直し等による退職手当負担見込額の減少などによるものである。また、有形固定資産減価償却率は平成27年度の29.0%から29.6%と概ね横ばいで推移している。</t>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</si>
  <si>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</si>
  <si>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</si>
  <si>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</si>
  <si>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</si>
  <si>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</si>
  <si>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</si>
  <si>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</si>
  <si>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</si>
  <si>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</si>
  <si>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</si>
  <si>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</si>
  <si>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現在高や退職手当負担見込額の減少など、将来負担額が着実に減少しており、標準財政規模が都税収入の増収等を背景に増加していることから、改善傾向にある。実質公債費比率は、標準財政規模が増加している一方、基準財政需要額算入公債費等の減少などにより上昇した。都にあっては、元利償還金等から算定上控除される都市計画税を都道府県で唯一特例で課税しているため、他道府県に比べて実質公債費率が低くなる傾向がある。</t>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</si>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</sst>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8"/>
      <color theme="3"/>
      <name val="ＭＳ Ｐゴシック"/>
      <family val="2"/>
      <charset val="128"/>
      <scheme val="major"/>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4"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14" fillId="0" borderId="0" xfId="28" applyFont="1" applyBorder="1">
      <alignment vertical="center"/>
    </xf>
    <xf numFmtId="0" fontId="14" fillId="0" borderId="0" xfId="28" applyFont="1" applyFill="1" applyBorder="1" applyAlignment="1">
      <alignment vertical="center" wrapText="1"/>
    </xf>
    <xf numFmtId="181" fontId="14" fillId="0" borderId="0" xfId="28" applyNumberFormat="1" applyFont="1" applyFill="1" applyBorder="1" applyAlignment="1">
      <alignmen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3" fillId="0" borderId="0" xfId="33" applyFont="1" applyFill="1">
      <alignment vertical="center"/>
    </xf>
    <xf numFmtId="178" fontId="33" fillId="0" borderId="0" xfId="33" applyNumberFormat="1" applyFont="1" applyFill="1" applyBorder="1">
      <alignment vertical="center"/>
    </xf>
    <xf numFmtId="0" fontId="33" fillId="0" borderId="0" xfId="33" applyFont="1" applyFill="1" applyBorder="1">
      <alignment vertical="center"/>
    </xf>
    <xf numFmtId="179" fontId="33" fillId="5" borderId="0" xfId="34" applyNumberFormat="1" applyFont="1" applyFill="1" applyBorder="1" applyAlignment="1">
      <alignment vertical="center" wrapText="1"/>
    </xf>
    <xf numFmtId="49" fontId="33" fillId="5"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4"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5"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16" xfId="29" applyNumberFormat="1" applyFont="1" applyFill="1" applyBorder="1" applyAlignment="1" applyProtection="1">
      <alignment horizontal="lef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3"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18"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0" fontId="25" fillId="8" borderId="105" xfId="32" applyFont="1" applyFill="1" applyBorder="1" applyAlignment="1" applyProtection="1">
      <alignment horizontal="left" vertical="center" shrinkToFit="1"/>
      <protection locked="0"/>
    </xf>
    <xf numFmtId="0" fontId="25" fillId="8" borderId="106" xfId="32" applyFont="1" applyFill="1" applyBorder="1" applyAlignment="1" applyProtection="1">
      <alignment horizontal="left" vertical="center" shrinkToFit="1"/>
      <protection locked="0"/>
    </xf>
    <xf numFmtId="0" fontId="25" fillId="8" borderId="107" xfId="32" applyFont="1" applyFill="1" applyBorder="1" applyAlignment="1" applyProtection="1">
      <alignment horizontal="left" vertical="center" shrinkToFit="1"/>
      <protection locked="0"/>
    </xf>
    <xf numFmtId="189" fontId="25" fillId="0" borderId="110"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89" fontId="25" fillId="0" borderId="113" xfId="29" applyNumberFormat="1" applyFont="1" applyBorder="1" applyAlignment="1" applyProtection="1">
      <alignment horizontal="right" vertical="center" shrinkToFit="1"/>
      <protection locked="0"/>
    </xf>
    <xf numFmtId="0" fontId="25" fillId="0" borderId="110"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1" xfId="29"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3" xfId="32" applyNumberFormat="1" applyFont="1" applyFill="1" applyBorder="1" applyAlignment="1" applyProtection="1">
      <alignment horizontal="right" vertical="center" shrinkToFit="1"/>
      <protection locked="0"/>
    </xf>
    <xf numFmtId="177" fontId="25" fillId="0" borderId="109" xfId="32" applyNumberFormat="1" applyFont="1" applyFill="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numCache>
            </c:numRef>
          </c:val>
          <c:smooth val="0"/>
          <c:extLst xmlns:c16r2="http://schemas.microsoft.com/office/drawing/2015/06/chart">
            <c:ext xmlns:c16="http://schemas.microsoft.com/office/drawing/2014/chart" uri="{C3380CC4-5D6E-409C-BE32-E72D297353CC}">
              <c16:uniqueId val="{00000000-BAF3-4EBE-BB1E-EA39223A73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56100</c:v>
                </c:pt>
                <c:pt idx="1">
                  <c:v>57292</c:v>
                </c:pt>
                <c:pt idx="2">
                  <c:v>56666</c:v>
                </c:pt>
                <c:pt idx="3">
                  <c:v>57088</c:v>
                </c:pt>
                <c:pt idx="4">
                  <c:v>64326</c:v>
                </c:pt>
              </c:numCache>
            </c:numRef>
          </c:val>
          <c:smooth val="0"/>
          <c:extLst xmlns:c16r2="http://schemas.microsoft.com/office/drawing/2015/06/chart">
            <c:ext xmlns:c16="http://schemas.microsoft.com/office/drawing/2014/chart" uri="{C3380CC4-5D6E-409C-BE32-E72D297353CC}">
              <c16:uniqueId val="{00000001-BAF3-4EBE-BB1E-EA39223A739E}"/>
            </c:ext>
          </c:extLst>
        </c:ser>
        <c:dLbls>
          <c:showLegendKey val="0"/>
          <c:showVal val="0"/>
          <c:showCatName val="0"/>
          <c:showSerName val="0"/>
          <c:showPercent val="0"/>
          <c:showBubbleSize val="0"/>
        </c:dLbls>
        <c:marker val="1"/>
        <c:smooth val="0"/>
        <c:axId val="428191480"/>
        <c:axId val="430946712"/>
      </c:lineChart>
      <c:catAx>
        <c:axId val="42819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946712"/>
        <c:crosses val="autoZero"/>
        <c:auto val="1"/>
        <c:lblAlgn val="ctr"/>
        <c:lblOffset val="100"/>
        <c:tickLblSkip val="1"/>
        <c:tickMarkSkip val="1"/>
        <c:noMultiLvlLbl val="0"/>
      </c:catAx>
      <c:valAx>
        <c:axId val="430946712"/>
        <c:scaling>
          <c:orientation val="minMax"/>
          <c:max val="68000"/>
          <c:min val="5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19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3.65</c:v>
                </c:pt>
                <c:pt idx="1">
                  <c:v>4.8499999999999996</c:v>
                </c:pt>
                <c:pt idx="2">
                  <c:v>4.09</c:v>
                </c:pt>
                <c:pt idx="3">
                  <c:v>3.13</c:v>
                </c:pt>
                <c:pt idx="4">
                  <c:v>8.34</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14.18</c:v>
                </c:pt>
                <c:pt idx="1">
                  <c:v>14.92</c:v>
                </c:pt>
                <c:pt idx="2">
                  <c:v>16.600000000000001</c:v>
                </c:pt>
                <c:pt idx="3">
                  <c:v>17.149999999999999</c:v>
                </c:pt>
                <c:pt idx="4">
                  <c:v>16.32</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38695208"/>
        <c:axId val="430553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c:v>
                </c:pt>
                <c:pt idx="1">
                  <c:v>2.5499999999999998</c:v>
                </c:pt>
                <c:pt idx="2">
                  <c:v>3.01</c:v>
                </c:pt>
                <c:pt idx="3">
                  <c:v>0.9</c:v>
                </c:pt>
                <c:pt idx="4">
                  <c:v>5.44</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38695208"/>
        <c:axId val="430553432"/>
      </c:lineChart>
      <c:catAx>
        <c:axId val="43869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553432"/>
        <c:crosses val="autoZero"/>
        <c:auto val="1"/>
        <c:lblAlgn val="ctr"/>
        <c:lblOffset val="100"/>
        <c:tickLblSkip val="1"/>
        <c:tickMarkSkip val="1"/>
        <c:noMultiLvlLbl val="0"/>
      </c:catAx>
      <c:valAx>
        <c:axId val="43055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9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1.08</c:v>
                </c:pt>
                <c:pt idx="2">
                  <c:v>#N/A</c:v>
                </c:pt>
                <c:pt idx="3">
                  <c:v>1.1100000000000001</c:v>
                </c:pt>
                <c:pt idx="4">
                  <c:v>#N/A</c:v>
                </c:pt>
                <c:pt idx="5">
                  <c:v>1.04</c:v>
                </c:pt>
                <c:pt idx="6">
                  <c:v>#N/A</c:v>
                </c:pt>
                <c:pt idx="7">
                  <c:v>1.25</c:v>
                </c:pt>
                <c:pt idx="8">
                  <c:v>#N/A</c:v>
                </c:pt>
                <c:pt idx="9">
                  <c:v>1.48</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1.08</c:v>
                </c:pt>
                <c:pt idx="2">
                  <c:v>#N/A</c:v>
                </c:pt>
                <c:pt idx="3">
                  <c:v>1.08</c:v>
                </c:pt>
                <c:pt idx="4">
                  <c:v>#N/A</c:v>
                </c:pt>
                <c:pt idx="5">
                  <c:v>0.92</c:v>
                </c:pt>
                <c:pt idx="6">
                  <c:v>#N/A</c:v>
                </c:pt>
                <c:pt idx="7">
                  <c:v>0.81</c:v>
                </c:pt>
                <c:pt idx="8">
                  <c:v>#N/A</c:v>
                </c:pt>
                <c:pt idx="9">
                  <c:v>0.68</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都市再開発事業会計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2.31</c:v>
                </c:pt>
                <c:pt idx="2">
                  <c:v>#N/A</c:v>
                </c:pt>
                <c:pt idx="3">
                  <c:v>0.61</c:v>
                </c:pt>
                <c:pt idx="4">
                  <c:v>#N/A</c:v>
                </c:pt>
                <c:pt idx="5">
                  <c:v>1.1000000000000001</c:v>
                </c:pt>
                <c:pt idx="6">
                  <c:v>#N/A</c:v>
                </c:pt>
                <c:pt idx="7">
                  <c:v>1.03</c:v>
                </c:pt>
                <c:pt idx="8">
                  <c:v>#N/A</c:v>
                </c:pt>
                <c:pt idx="9">
                  <c:v>0.97</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2.56</c:v>
                </c:pt>
                <c:pt idx="2">
                  <c:v>#N/A</c:v>
                </c:pt>
                <c:pt idx="3">
                  <c:v>2.2200000000000002</c:v>
                </c:pt>
                <c:pt idx="4">
                  <c:v>#N/A</c:v>
                </c:pt>
                <c:pt idx="5">
                  <c:v>1.88</c:v>
                </c:pt>
                <c:pt idx="6">
                  <c:v>#N/A</c:v>
                </c:pt>
                <c:pt idx="7">
                  <c:v>1.59</c:v>
                </c:pt>
                <c:pt idx="8">
                  <c:v>#N/A</c:v>
                </c:pt>
                <c:pt idx="9">
                  <c:v>1.24</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7.35</c:v>
                </c:pt>
                <c:pt idx="2">
                  <c:v>#N/A</c:v>
                </c:pt>
                <c:pt idx="3">
                  <c:v>6.62</c:v>
                </c:pt>
                <c:pt idx="4">
                  <c:v>#N/A</c:v>
                </c:pt>
                <c:pt idx="5">
                  <c:v>5.13</c:v>
                </c:pt>
                <c:pt idx="6">
                  <c:v>#N/A</c:v>
                </c:pt>
                <c:pt idx="7">
                  <c:v>3.62</c:v>
                </c:pt>
                <c:pt idx="8">
                  <c:v>#N/A</c:v>
                </c:pt>
                <c:pt idx="9">
                  <c:v>2.5299999999999998</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病院会計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1.69</c:v>
                </c:pt>
                <c:pt idx="2">
                  <c:v>#N/A</c:v>
                </c:pt>
                <c:pt idx="3">
                  <c:v>2.0499999999999998</c:v>
                </c:pt>
                <c:pt idx="4">
                  <c:v>#N/A</c:v>
                </c:pt>
                <c:pt idx="5">
                  <c:v>3.1</c:v>
                </c:pt>
                <c:pt idx="6">
                  <c:v>#N/A</c:v>
                </c:pt>
                <c:pt idx="7">
                  <c:v>3.08</c:v>
                </c:pt>
                <c:pt idx="8">
                  <c:v>#N/A</c:v>
                </c:pt>
                <c:pt idx="9">
                  <c:v>2.82</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中央卸売市場会計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4.1100000000000003</c:v>
                </c:pt>
                <c:pt idx="2">
                  <c:v>#N/A</c:v>
                </c:pt>
                <c:pt idx="3">
                  <c:v>4.63</c:v>
                </c:pt>
                <c:pt idx="4">
                  <c:v>#N/A</c:v>
                </c:pt>
                <c:pt idx="5">
                  <c:v>4.09</c:v>
                </c:pt>
                <c:pt idx="6">
                  <c:v>#N/A</c:v>
                </c:pt>
                <c:pt idx="7">
                  <c:v>3.74</c:v>
                </c:pt>
                <c:pt idx="8">
                  <c:v>#N/A</c:v>
                </c:pt>
                <c:pt idx="9">
                  <c:v>3.15</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0.02</c:v>
                </c:pt>
                <c:pt idx="4">
                  <c:v>#N/A</c:v>
                </c:pt>
                <c:pt idx="5">
                  <c:v>0.01</c:v>
                </c:pt>
                <c:pt idx="6">
                  <c:v>#N/A</c:v>
                </c:pt>
                <c:pt idx="7">
                  <c:v>0.01</c:v>
                </c:pt>
                <c:pt idx="8">
                  <c:v>#N/A</c:v>
                </c:pt>
                <c:pt idx="9">
                  <c:v>3.37</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高速電車事業会計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3.57</c:v>
                </c:pt>
                <c:pt idx="2">
                  <c:v>#N/A</c:v>
                </c:pt>
                <c:pt idx="3">
                  <c:v>3.58</c:v>
                </c:pt>
                <c:pt idx="4">
                  <c:v>#N/A</c:v>
                </c:pt>
                <c:pt idx="5">
                  <c:v>3.65</c:v>
                </c:pt>
                <c:pt idx="6">
                  <c:v>#N/A</c:v>
                </c:pt>
                <c:pt idx="7">
                  <c:v>3.66</c:v>
                </c:pt>
                <c:pt idx="8">
                  <c:v>#N/A</c:v>
                </c:pt>
                <c:pt idx="9">
                  <c:v>4.1399999999999997</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35579872"/>
        <c:axId val="436947920"/>
      </c:barChart>
      <c:catAx>
        <c:axId val="4355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947920"/>
        <c:crosses val="autoZero"/>
        <c:auto val="1"/>
        <c:lblAlgn val="ctr"/>
        <c:lblOffset val="100"/>
        <c:tickLblSkip val="1"/>
        <c:tickMarkSkip val="1"/>
        <c:noMultiLvlLbl val="0"/>
      </c:catAx>
      <c:valAx>
        <c:axId val="43694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57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597859</c:v>
                </c:pt>
                <c:pt idx="5">
                  <c:v>579061</c:v>
                </c:pt>
                <c:pt idx="8">
                  <c:v>562266</c:v>
                </c:pt>
                <c:pt idx="11">
                  <c:v>538164</c:v>
                </c:pt>
                <c:pt idx="14">
                  <c:v>501749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5509</c:v>
                </c:pt>
                <c:pt idx="3">
                  <c:v>4991</c:v>
                </c:pt>
                <c:pt idx="6">
                  <c:v>4566</c:v>
                </c:pt>
                <c:pt idx="9">
                  <c:v>3168</c:v>
                </c:pt>
                <c:pt idx="12">
                  <c:v>3063</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121661</c:v>
                </c:pt>
                <c:pt idx="3">
                  <c:v>118804</c:v>
                </c:pt>
                <c:pt idx="6">
                  <c:v>117767</c:v>
                </c:pt>
                <c:pt idx="9">
                  <c:v>116074</c:v>
                </c:pt>
                <c:pt idx="12">
                  <c:v>117757</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292173</c:v>
                </c:pt>
                <c:pt idx="3">
                  <c:v>300010</c:v>
                </c:pt>
                <c:pt idx="6">
                  <c:v>299946</c:v>
                </c:pt>
                <c:pt idx="9">
                  <c:v>310053</c:v>
                </c:pt>
                <c:pt idx="12">
                  <c:v>300349</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185411</c:v>
                </c:pt>
                <c:pt idx="3">
                  <c:v>175818</c:v>
                </c:pt>
                <c:pt idx="6">
                  <c:v>177549</c:v>
                </c:pt>
                <c:pt idx="9">
                  <c:v>171969</c:v>
                </c:pt>
                <c:pt idx="12">
                  <c:v>137757</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33168632"/>
        <c:axId val="428247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6895</c:v>
                </c:pt>
                <c:pt idx="2">
                  <c:v>#N/A</c:v>
                </c:pt>
                <c:pt idx="3">
                  <c:v>#N/A</c:v>
                </c:pt>
                <c:pt idx="4">
                  <c:v>20562</c:v>
                </c:pt>
                <c:pt idx="5">
                  <c:v>#N/A</c:v>
                </c:pt>
                <c:pt idx="6">
                  <c:v>#N/A</c:v>
                </c:pt>
                <c:pt idx="7">
                  <c:v>37562</c:v>
                </c:pt>
                <c:pt idx="8">
                  <c:v>#N/A</c:v>
                </c:pt>
                <c:pt idx="9">
                  <c:v>#N/A</c:v>
                </c:pt>
                <c:pt idx="10">
                  <c:v>63100</c:v>
                </c:pt>
                <c:pt idx="11">
                  <c:v>#N/A</c:v>
                </c:pt>
                <c:pt idx="12">
                  <c:v>#N/A</c:v>
                </c:pt>
                <c:pt idx="13">
                  <c:v>57177</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33168632"/>
        <c:axId val="428247928"/>
      </c:lineChart>
      <c:catAx>
        <c:axId val="43316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47928"/>
        <c:crosses val="autoZero"/>
        <c:auto val="1"/>
        <c:lblAlgn val="ctr"/>
        <c:lblOffset val="100"/>
        <c:tickLblSkip val="1"/>
        <c:tickMarkSkip val="1"/>
        <c:noMultiLvlLbl val="0"/>
      </c:catAx>
      <c:valAx>
        <c:axId val="42824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16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3652809</c:v>
                </c:pt>
                <c:pt idx="5">
                  <c:v>3376700</c:v>
                </c:pt>
                <c:pt idx="8">
                  <c:v>3102416</c:v>
                </c:pt>
                <c:pt idx="11">
                  <c:v>2759384</c:v>
                </c:pt>
                <c:pt idx="14">
                  <c:v>2580637</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1529165</c:v>
                </c:pt>
                <c:pt idx="5">
                  <c:v>1512513</c:v>
                </c:pt>
                <c:pt idx="8">
                  <c:v>1398424</c:v>
                </c:pt>
                <c:pt idx="11">
                  <c:v>1355780</c:v>
                </c:pt>
                <c:pt idx="14">
                  <c:v>1332788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2461838</c:v>
                </c:pt>
                <c:pt idx="5">
                  <c:v>2564952</c:v>
                </c:pt>
                <c:pt idx="8">
                  <c:v>2903714</c:v>
                </c:pt>
                <c:pt idx="11">
                  <c:v>3375222</c:v>
                </c:pt>
                <c:pt idx="14">
                  <c:v>3741276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39907</c:v>
                </c:pt>
                <c:pt idx="3">
                  <c:v>41234</c:v>
                </c:pt>
                <c:pt idx="6">
                  <c:v>39218</c:v>
                </c:pt>
                <c:pt idx="9">
                  <c:v>32236</c:v>
                </c:pt>
                <c:pt idx="12">
                  <c:v>30251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1135856</c:v>
                </c:pt>
                <c:pt idx="3">
                  <c:v>1110370</c:v>
                </c:pt>
                <c:pt idx="6">
                  <c:v>1073038</c:v>
                </c:pt>
                <c:pt idx="9">
                  <c:v>1031464</c:v>
                </c:pt>
                <c:pt idx="12">
                  <c:v>1015621</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1223993</c:v>
                </c:pt>
                <c:pt idx="3">
                  <c:v>1185708</c:v>
                </c:pt>
                <c:pt idx="6">
                  <c:v>1171377</c:v>
                </c:pt>
                <c:pt idx="9">
                  <c:v>1163015</c:v>
                </c:pt>
                <c:pt idx="12">
                  <c:v>1183580</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116464</c:v>
                </c:pt>
                <c:pt idx="3">
                  <c:v>98958</c:v>
                </c:pt>
                <c:pt idx="6">
                  <c:v>81707</c:v>
                </c:pt>
                <c:pt idx="9">
                  <c:v>73325</c:v>
                </c:pt>
                <c:pt idx="12">
                  <c:v>64739</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7297672</c:v>
                </c:pt>
                <c:pt idx="3">
                  <c:v>6955284</c:v>
                </c:pt>
                <c:pt idx="6">
                  <c:v>6548270</c:v>
                </c:pt>
                <c:pt idx="9">
                  <c:v>6249084</c:v>
                </c:pt>
                <c:pt idx="12">
                  <c:v>6059353</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36269344"/>
        <c:axId val="43626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2170080</c:v>
                </c:pt>
                <c:pt idx="2">
                  <c:v>#N/A</c:v>
                </c:pt>
                <c:pt idx="3">
                  <c:v>#N/A</c:v>
                </c:pt>
                <c:pt idx="4">
                  <c:v>1937390</c:v>
                </c:pt>
                <c:pt idx="5">
                  <c:v>#N/A</c:v>
                </c:pt>
                <c:pt idx="6">
                  <c:v>#N/A</c:v>
                </c:pt>
                <c:pt idx="7">
                  <c:v>1509056</c:v>
                </c:pt>
                <c:pt idx="8">
                  <c:v>#N/A</c:v>
                </c:pt>
                <c:pt idx="9">
                  <c:v>#N/A</c:v>
                </c:pt>
                <c:pt idx="10">
                  <c:v>1058739</c:v>
                </c:pt>
                <c:pt idx="11">
                  <c:v>#N/A</c:v>
                </c:pt>
                <c:pt idx="12">
                  <c:v>#N/A</c:v>
                </c:pt>
                <c:pt idx="13">
                  <c:v>698845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36269344"/>
        <c:axId val="436269728"/>
      </c:lineChart>
      <c:catAx>
        <c:axId val="4362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269728"/>
        <c:crosses val="autoZero"/>
        <c:auto val="1"/>
        <c:lblAlgn val="ctr"/>
        <c:lblOffset val="100"/>
        <c:tickLblSkip val="1"/>
        <c:tickMarkSkip val="1"/>
        <c:noMultiLvlLbl val="0"/>
      </c:catAx>
      <c:valAx>
        <c:axId val="4362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2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{102FBF17-BA66-4A9E-8517-C1E74D87C43B}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{6CA1D381-C0BF-49AE-82C2-F530CA5FB1B9}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{89D84842-51BD-47E8-BAEB-9C3F470384E8}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{F066F8A1-CCAC-4D2B-9381-2977D91F51E6}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{16296D9D-F6E4-45AB-AC17-2283077410AC}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29</c:v>
                </c:pt>
                <c:pt idx="4">
                  <c:v>29.6</c:v>
                </c:pt>
              </c:numCache>
            </c:numRef>
          </c:xVal>
          <c:yVal>
            <c:numRef>
              <c:f>公会計指標分析・財政指標組合せ分析表!$K$51:$O$51</c:f>
              <c:numCache>
                <c:formatCode>#,##0.0;"▲ "#,##0.0</c:formatCode>
                <c:ptCount val="5"/>
                <c:pt idx="3">
                  <c:v>32.1</c:v>
                </c:pt>
                <c:pt idx="4">
                  <c:v>19.8</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{07DC44A6-91AB-4140-BD24-2797927AC12A}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{133A81FF-2869-4440-A5CF-9BB710C1B2A0}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{9145DAC2-8021-4510-9377-B18E9830AF92}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{5A4A7DFF-A231-4763-9C47-E7635DCFB7A8}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{75A10CED-C99B-493C-BAE1-943C7A6907D1}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255554384"/>
        <c:axId val="440436624"/>
      </c:scatterChart>
      <c:valAx>
        <c:axId val="255554384"/>
        <c:scaling>
          <c:orientation val="minMax"/>
          <c:max val="29.700000000000003"/>
          <c:min val="2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36624"/>
        <c:crosses val="autoZero"/>
        <c:crossBetween val="midCat"/>
      </c:valAx>
      <c:valAx>
        <c:axId val="440436624"/>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55438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{8EE63890-350D-4A4E-B305-AECCE8542F9D}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{54963EE0-FDB3-4C48-86DB-945228233E15}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{890540A5-A6C3-4CC0-84D0-6CF62E48721F}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{91F40C68-1927-4D90-9812-0C03A0E11F91}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{00AF7EFD-C0E8-46B5-BA75-B7E5759FC5BF}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0.6</c:v>
                </c:pt>
                <c:pt idx="2">
                  <c:v>0.7</c:v>
                </c:pt>
                <c:pt idx="3">
                  <c:v>1.3</c:v>
                </c:pt>
                <c:pt idx="4">
                  <c:v>1.5</c:v>
                </c:pt>
              </c:numCache>
            </c:numRef>
          </c:xVal>
          <c:yVal>
            <c:numRef>
              <c:f>公会計指標分析・財政指標組合せ分析表!$K$73:$O$73</c:f>
              <c:numCache>
                <c:formatCode>#,##0.0;"▲ "#,##0.0</c:formatCode>
                <c:ptCount val="5"/>
                <c:pt idx="0">
                  <c:v>85.4</c:v>
                </c:pt>
                <c:pt idx="1">
                  <c:v>73.2</c:v>
                </c:pt>
                <c:pt idx="2">
                  <c:v>49.7</c:v>
                </c:pt>
                <c:pt idx="3">
                  <c:v>32.1</c:v>
                </c:pt>
                <c:pt idx="4">
                  <c:v>19.8</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{702BC12C-E69D-4A18-90DA-F611405A010A}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{641A3EF4-7C96-4AC6-A70B-AA9B9268904E}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{78DBE9E3-CB77-4BBD-A1DE-632B286A5393}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{A7140859-5A8D-4690-9122-58584B81DA1E}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{36008A2E-510D-4BA9-A1CF-2F024AF1D1E3}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numCache>
            </c:numRef>
          </c:xVal>
          <c:yVal>
            <c:numRef>
              <c:f>公会計指標分析・財政指標組合せ分析表!$K$77:$O$77</c:f>
              <c:numCache>
                <c:formatCode>#,##0.0;"▲ "#,##0.0</c:formatCode>
                <c:ptCount val="5"/>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0437408"/>
        <c:axId val="440437800"/>
      </c:scatterChart>
      <c:valAx>
        <c:axId val="440437408"/>
        <c:scaling>
          <c:orientation val="minMax"/>
          <c:max val="1.6"/>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37800"/>
        <c:crosses val="autoZero"/>
        <c:crossBetween val="midCat"/>
      </c:valAx>
      <c:valAx>
        <c:axId val="440437800"/>
        <c:scaling>
          <c:orientation val="minMax"/>
          <c:max val="9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43740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a:solidFill>
                <a:schemeClr val="dk1"/>
              </a:solidFill>
              <a:effectLst/>
              <a:latin typeface="+mn-ea"/>
              <a:ea typeface="+mn-ea"/>
              <a:cs typeface="+mn-cs"/>
            </a:rPr>
            <a:t>・元利償還金等は、過去に都債発行額の抑制に努めた結果、元利償還金が減少するなど、近年は概ね減少傾向にある。</a:t>
          </a:r>
          <a:br>
            <a:rPr lang="ja-JP" altLang="en-US" sz="1200" b="0" i="0" u="none" strike="noStrike">
              <a:solidFill>
                <a:schemeClr val="dk1"/>
              </a:solidFill>
              <a:effectLst/>
              <a:latin typeface="+mn-ea"/>
              <a:ea typeface="+mn-ea"/>
              <a:cs typeface="+mn-cs"/>
            </a:rPr>
          </a:br>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年度においても、元利償還金が減少したことなどにより、対前年度比</a:t>
          </a:r>
          <a:r>
            <a:rPr lang="en-US" altLang="ja-JP" sz="1200" b="0" i="0" u="none" strike="noStrike">
              <a:solidFill>
                <a:schemeClr val="dk1"/>
              </a:solidFill>
              <a:effectLst/>
              <a:latin typeface="+mn-ea"/>
              <a:ea typeface="+mn-ea"/>
              <a:cs typeface="+mn-cs"/>
            </a:rPr>
            <a:t>7.0</a:t>
          </a:r>
          <a:r>
            <a:rPr lang="ja-JP" altLang="en-US" sz="1200" b="0" i="0" u="none" strike="noStrike">
              <a:solidFill>
                <a:schemeClr val="dk1"/>
              </a:solidFill>
              <a:effectLst/>
              <a:latin typeface="+mn-ea"/>
              <a:ea typeface="+mn-ea"/>
              <a:cs typeface="+mn-cs"/>
            </a:rPr>
            <a:t>％の減となった。</a:t>
          </a:r>
          <a:r>
            <a:rPr lang="ja-JP" altLang="en-US" sz="1200">
              <a:latin typeface="+mn-ea"/>
              <a:ea typeface="+mn-ea"/>
            </a:rPr>
            <a:t> </a:t>
          </a:r>
          <a:r>
            <a:rPr lang="ja-JP" altLang="en-US" sz="1200" b="0" i="0" u="none" strike="noStrike">
              <a:solidFill>
                <a:schemeClr val="dk1"/>
              </a:solidFill>
              <a:effectLst/>
              <a:latin typeface="+mn-ea"/>
              <a:ea typeface="+mn-ea"/>
              <a:cs typeface="+mn-cs"/>
            </a:rPr>
            <a:t>　</a:t>
          </a:r>
          <a:endParaRPr lang="en-US" altLang="ja-JP" sz="1200" b="0" i="0" u="none" strike="noStrike">
            <a:solidFill>
              <a:schemeClr val="dk1"/>
            </a:solidFill>
            <a:effectLst/>
            <a:latin typeface="+mn-ea"/>
            <a:ea typeface="+mn-ea"/>
            <a:cs typeface="+mn-cs"/>
          </a:endParaRPr>
        </a:p>
        <a:p>
          <a:r>
            <a:rPr lang="ja-JP" altLang="en-US" sz="1200">
              <a:latin typeface="+mn-ea"/>
              <a:ea typeface="+mn-ea"/>
            </a:rPr>
            <a:t> </a:t>
          </a:r>
          <a:r>
            <a:rPr lang="ja-JP" altLang="en-US" sz="1200" b="0" i="0" u="none" strike="noStrike">
              <a:solidFill>
                <a:schemeClr val="dk1"/>
              </a:solidFill>
              <a:effectLst/>
              <a:latin typeface="+mn-ea"/>
              <a:ea typeface="+mn-ea"/>
              <a:cs typeface="+mn-cs"/>
            </a:rPr>
            <a:t>・一方、算入公債費等は、特定財源の減などにより、近年は減少傾向にあり、</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年度においても、対前年度比</a:t>
          </a:r>
          <a:r>
            <a:rPr lang="en-US" altLang="ja-JP" sz="1200" b="0" i="0" u="none" strike="noStrike">
              <a:solidFill>
                <a:schemeClr val="dk1"/>
              </a:solidFill>
              <a:effectLst/>
              <a:latin typeface="+mn-ea"/>
              <a:ea typeface="+mn-ea"/>
              <a:cs typeface="+mn-cs"/>
            </a:rPr>
            <a:t>6.8</a:t>
          </a:r>
          <a:r>
            <a:rPr lang="ja-JP" altLang="en-US" sz="1200" b="0" i="0" u="none" strike="noStrike">
              <a:solidFill>
                <a:schemeClr val="dk1"/>
              </a:solidFill>
              <a:effectLst/>
              <a:latin typeface="+mn-ea"/>
              <a:ea typeface="+mn-ea"/>
              <a:cs typeface="+mn-cs"/>
            </a:rPr>
            <a:t>％の減となっている。</a:t>
          </a:r>
          <a:r>
            <a:rPr lang="ja-JP" altLang="en-US" sz="1200">
              <a:latin typeface="+mn-ea"/>
              <a:ea typeface="+mn-ea"/>
            </a:rPr>
            <a:t> </a:t>
          </a:r>
          <a:r>
            <a:rPr lang="ja-JP" altLang="en-US" sz="1200" b="0" i="0" u="none" strike="noStrike">
              <a:solidFill>
                <a:schemeClr val="dk1"/>
              </a:solidFill>
              <a:effectLst/>
              <a:latin typeface="+mn-ea"/>
              <a:ea typeface="+mn-ea"/>
              <a:cs typeface="+mn-cs"/>
            </a:rPr>
            <a:t>　</a:t>
          </a:r>
          <a:endParaRPr lang="en-US" altLang="ja-JP" sz="1200" b="0" i="0" u="none" strike="noStrike">
            <a:solidFill>
              <a:schemeClr val="dk1"/>
            </a:solidFill>
            <a:effectLst/>
            <a:latin typeface="+mn-ea"/>
            <a:ea typeface="+mn-ea"/>
            <a:cs typeface="+mn-cs"/>
          </a:endParaRPr>
        </a:p>
        <a:p>
          <a:r>
            <a:rPr lang="ja-JP" altLang="en-US" sz="1200">
              <a:latin typeface="+mn-ea"/>
              <a:ea typeface="+mn-ea"/>
            </a:rPr>
            <a:t> </a:t>
          </a:r>
          <a:r>
            <a:rPr lang="ja-JP" altLang="en-US" sz="1200" b="0" i="0" u="none" strike="noStrike">
              <a:solidFill>
                <a:schemeClr val="dk1"/>
              </a:solidFill>
              <a:effectLst/>
              <a:latin typeface="+mn-ea"/>
              <a:ea typeface="+mn-ea"/>
              <a:cs typeface="+mn-cs"/>
            </a:rPr>
            <a:t>・よって、</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年度の実質公債費比率の分子については、対前年度比</a:t>
          </a:r>
          <a:r>
            <a:rPr lang="en-US" altLang="ja-JP" sz="1200" b="0" i="0" u="none" strike="noStrike">
              <a:solidFill>
                <a:schemeClr val="dk1"/>
              </a:solidFill>
              <a:effectLst/>
              <a:latin typeface="+mn-ea"/>
              <a:ea typeface="+mn-ea"/>
              <a:cs typeface="+mn-cs"/>
            </a:rPr>
            <a:t>9.4</a:t>
          </a:r>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59</a:t>
          </a:r>
          <a:r>
            <a:rPr lang="ja-JP" altLang="en-US" sz="1200" b="0" i="0" u="none" strike="noStrike">
              <a:solidFill>
                <a:schemeClr val="dk1"/>
              </a:solidFill>
              <a:effectLst/>
              <a:latin typeface="+mn-ea"/>
              <a:ea typeface="+mn-ea"/>
              <a:cs typeface="+mn-cs"/>
            </a:rPr>
            <a:t>億円）減の</a:t>
          </a:r>
          <a:r>
            <a:rPr lang="en-US" altLang="ja-JP" sz="1200" b="0" i="0" u="none" strike="noStrike">
              <a:solidFill>
                <a:schemeClr val="dk1"/>
              </a:solidFill>
              <a:effectLst/>
              <a:latin typeface="+mn-ea"/>
              <a:ea typeface="+mn-ea"/>
              <a:cs typeface="+mn-cs"/>
            </a:rPr>
            <a:t>572</a:t>
          </a:r>
          <a:r>
            <a:rPr lang="ja-JP" altLang="en-US" sz="1200" b="0" i="0" u="none" strike="noStrike">
              <a:solidFill>
                <a:schemeClr val="dk1"/>
              </a:solidFill>
              <a:effectLst/>
              <a:latin typeface="+mn-ea"/>
              <a:ea typeface="+mn-ea"/>
              <a:cs typeface="+mn-cs"/>
            </a:rPr>
            <a:t>億円となっている。</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・都にあっては、特定財源である都市計画税を都道府県で唯一特例で課税しているため、他道府県に比べて実質公債費比率が低くなる傾向がある。</a:t>
          </a:r>
          <a:r>
            <a:rPr lang="ja-JP" altLang="en-US" sz="1200">
              <a:latin typeface="+mn-ea"/>
              <a:ea typeface="+mn-ea"/>
            </a:rPr>
            <a:t> </a:t>
          </a:r>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ea"/>
              <a:ea typeface="+mn-ea"/>
              <a:cs typeface="+mn-cs"/>
            </a:rPr>
            <a:t>・将来負担額については、地方債現在高の減少や退職手当制度見直し等による退職手当負担見込額の減少などにより毎年減少している。</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年度においても、地方債現在高の減などにより、対前年度比</a:t>
          </a:r>
          <a:r>
            <a:rPr lang="en-US" altLang="ja-JP" sz="1400" b="0" i="0" u="none" strike="noStrike">
              <a:solidFill>
                <a:schemeClr val="dk1"/>
              </a:solidFill>
              <a:effectLst/>
              <a:latin typeface="+mn-ea"/>
              <a:ea typeface="+mn-ea"/>
              <a:cs typeface="+mn-cs"/>
            </a:rPr>
            <a:t>2.3</a:t>
          </a:r>
          <a:r>
            <a:rPr lang="ja-JP" altLang="en-US" sz="1400" b="0" i="0" u="none" strike="noStrike">
              <a:solidFill>
                <a:schemeClr val="dk1"/>
              </a:solidFill>
              <a:effectLst/>
              <a:latin typeface="+mn-ea"/>
              <a:ea typeface="+mn-ea"/>
              <a:cs typeface="+mn-cs"/>
            </a:rPr>
            <a:t>％の減となった。</a:t>
          </a:r>
          <a:endParaRPr lang="en-US" altLang="ja-JP" sz="1400" b="0" i="0" u="none" strike="noStrike">
            <a:solidFill>
              <a:schemeClr val="dk1"/>
            </a:solidFill>
            <a:effectLst/>
            <a:latin typeface="+mn-ea"/>
            <a:ea typeface="+mn-ea"/>
            <a:cs typeface="+mn-cs"/>
          </a:endParaRPr>
        </a:p>
        <a:p>
          <a:r>
            <a:rPr lang="ja-JP" altLang="en-US" sz="1400">
              <a:latin typeface="+mn-ea"/>
              <a:ea typeface="+mn-ea"/>
            </a:rPr>
            <a:t> </a:t>
          </a:r>
          <a:r>
            <a:rPr lang="ja-JP" altLang="en-US" sz="1400" b="0" i="0" u="none" strike="noStrike">
              <a:solidFill>
                <a:schemeClr val="dk1"/>
              </a:solidFill>
              <a:effectLst/>
              <a:latin typeface="+mn-ea"/>
              <a:ea typeface="+mn-ea"/>
              <a:cs typeface="+mn-cs"/>
            </a:rPr>
            <a:t>・一方、充当可能財源等については、年度によって増減しているが、</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年度においては、充当可能基金の増により、対前年度比</a:t>
          </a:r>
          <a:r>
            <a:rPr lang="en-US" altLang="ja-JP" sz="1400" b="0" i="0" u="none" strike="noStrike">
              <a:solidFill>
                <a:schemeClr val="dk1"/>
              </a:solidFill>
              <a:effectLst/>
              <a:latin typeface="+mn-ea"/>
              <a:ea typeface="+mn-ea"/>
              <a:cs typeface="+mn-cs"/>
            </a:rPr>
            <a:t>2.2</a:t>
          </a:r>
          <a:r>
            <a:rPr lang="ja-JP" altLang="en-US" sz="1400" b="0" i="0" u="none" strike="noStrike">
              <a:solidFill>
                <a:schemeClr val="dk1"/>
              </a:solidFill>
              <a:effectLst/>
              <a:latin typeface="+mn-ea"/>
              <a:ea typeface="+mn-ea"/>
              <a:cs typeface="+mn-cs"/>
            </a:rPr>
            <a:t>％の増となった。</a:t>
          </a:r>
          <a:br>
            <a:rPr lang="ja-JP" altLang="en-US" sz="1400" b="0" i="0" u="none" strike="noStrike">
              <a:solidFill>
                <a:schemeClr val="dk1"/>
              </a:solidFill>
              <a:effectLst/>
              <a:latin typeface="+mn-ea"/>
              <a:ea typeface="+mn-ea"/>
              <a:cs typeface="+mn-cs"/>
            </a:rPr>
          </a:br>
          <a:r>
            <a:rPr lang="ja-JP" altLang="en-US" sz="1400" b="0" i="0" u="none" strike="noStrike">
              <a:solidFill>
                <a:schemeClr val="dk1"/>
              </a:solidFill>
              <a:effectLst/>
              <a:latin typeface="+mn-ea"/>
              <a:ea typeface="+mn-ea"/>
              <a:cs typeface="+mn-cs"/>
            </a:rPr>
            <a:t>・よって、</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年度の将来負担比率の分子については、対前年度比</a:t>
          </a:r>
          <a:r>
            <a:rPr lang="en-US" altLang="ja-JP" sz="1400" b="0" i="0" u="none" strike="noStrike">
              <a:solidFill>
                <a:schemeClr val="dk1"/>
              </a:solidFill>
              <a:effectLst/>
              <a:latin typeface="+mn-ea"/>
              <a:ea typeface="+mn-ea"/>
              <a:cs typeface="+mn-cs"/>
            </a:rPr>
            <a:t>34.0</a:t>
          </a:r>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3,599</a:t>
          </a:r>
          <a:r>
            <a:rPr lang="ja-JP" altLang="en-US" sz="1400" b="0" i="0" u="none" strike="noStrike">
              <a:solidFill>
                <a:schemeClr val="dk1"/>
              </a:solidFill>
              <a:effectLst/>
              <a:latin typeface="+mn-ea"/>
              <a:ea typeface="+mn-ea"/>
              <a:cs typeface="+mn-cs"/>
            </a:rPr>
            <a:t>億円）減の</a:t>
          </a:r>
          <a:r>
            <a:rPr lang="en-US" altLang="ja-JP" sz="1400" b="0" i="0" u="none" strike="noStrike">
              <a:solidFill>
                <a:schemeClr val="dk1"/>
              </a:solidFill>
              <a:effectLst/>
              <a:latin typeface="+mn-ea"/>
              <a:ea typeface="+mn-ea"/>
              <a:cs typeface="+mn-cs"/>
            </a:rPr>
            <a:t>6,988</a:t>
          </a:r>
          <a:r>
            <a:rPr lang="ja-JP" altLang="en-US" sz="1400" b="0" i="0" u="none" strike="noStrike">
              <a:solidFill>
                <a:schemeClr val="dk1"/>
              </a:solidFill>
              <a:effectLst/>
              <a:latin typeface="+mn-ea"/>
              <a:ea typeface="+mn-ea"/>
              <a:cs typeface="+mn-cs"/>
            </a:rPr>
            <a:t>億円となっている。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・なお、この比率の将来負担額には、今後の社会資本ストックの更新需要や社会保障関係経費の増加などが含まれていないなど、都財政の実態をあらわすものではない。</a:t>
          </a:r>
          <a:r>
            <a:rPr lang="ja-JP" altLang="en-US" sz="1400">
              <a:latin typeface="+mn-ea"/>
              <a:ea typeface="+mn-ea"/>
            </a:rPr>
            <a:t> </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54</xdr:row>
      <xdr:rowOff>0</xdr:rowOff>
    </xdr:from>
    <xdr:to>
      <xdr:col>14</xdr:col>
      <xdr:colOff>0</xdr:colOff>
      <xdr:row>56</xdr:row>
      <xdr:rowOff>0</xdr:rowOff>
    </xdr:to>
    <xdr:sp macro="" textlink="">
      <xdr:nvSpPr>
        <xdr:cNvPr id="4" name="正方形/長方形 3"/>
        <xdr:cNvSpPr/>
      </xdr:nvSpPr>
      <xdr:spPr>
        <a:xfrm>
          <a:off x="17745075" y="100774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54</xdr:row>
      <xdr:rowOff>0</xdr:rowOff>
    </xdr:from>
    <xdr:to>
      <xdr:col>15</xdr:col>
      <xdr:colOff>0</xdr:colOff>
      <xdr:row>56</xdr:row>
      <xdr:rowOff>0</xdr:rowOff>
    </xdr:to>
    <xdr:sp macro="" textlink="">
      <xdr:nvSpPr>
        <xdr:cNvPr id="5" name="正方形/長方形 4"/>
        <xdr:cNvSpPr/>
      </xdr:nvSpPr>
      <xdr:spPr>
        <a:xfrm>
          <a:off x="19126200" y="100774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56</xdr:row>
      <xdr:rowOff>0</xdr:rowOff>
    </xdr:from>
    <xdr:to>
      <xdr:col>14</xdr:col>
      <xdr:colOff>0</xdr:colOff>
      <xdr:row>58</xdr:row>
      <xdr:rowOff>0</xdr:rowOff>
    </xdr:to>
    <xdr:sp macro="" textlink="">
      <xdr:nvSpPr>
        <xdr:cNvPr id="6" name="正方形/長方形 5"/>
        <xdr:cNvSpPr/>
      </xdr:nvSpPr>
      <xdr:spPr>
        <a:xfrm>
          <a:off x="17745075" y="104203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56</xdr:row>
      <xdr:rowOff>0</xdr:rowOff>
    </xdr:from>
    <xdr:to>
      <xdr:col>15</xdr:col>
      <xdr:colOff>0</xdr:colOff>
      <xdr:row>58</xdr:row>
      <xdr:rowOff>0</xdr:rowOff>
    </xdr:to>
    <xdr:sp macro="" textlink="">
      <xdr:nvSpPr>
        <xdr:cNvPr id="7" name="正方形/長方形 6"/>
        <xdr:cNvSpPr/>
      </xdr:nvSpPr>
      <xdr:spPr>
        <a:xfrm>
          <a:off x="19126200" y="104203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76</xdr:row>
      <xdr:rowOff>0</xdr:rowOff>
    </xdr:from>
    <xdr:to>
      <xdr:col>11</xdr:col>
      <xdr:colOff>0</xdr:colOff>
      <xdr:row>78</xdr:row>
      <xdr:rowOff>0</xdr:rowOff>
    </xdr:to>
    <xdr:sp macro="" textlink="">
      <xdr:nvSpPr>
        <xdr:cNvPr id="8" name="正方形/長方形 7"/>
        <xdr:cNvSpPr/>
      </xdr:nvSpPr>
      <xdr:spPr>
        <a:xfrm>
          <a:off x="1360170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9" name="正方形/長方形 8"/>
        <xdr:cNvSpPr/>
      </xdr:nvSpPr>
      <xdr:spPr>
        <a:xfrm>
          <a:off x="14982825"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76</xdr:row>
      <xdr:rowOff>0</xdr:rowOff>
    </xdr:from>
    <xdr:to>
      <xdr:col>13</xdr:col>
      <xdr:colOff>0</xdr:colOff>
      <xdr:row>78</xdr:row>
      <xdr:rowOff>0</xdr:rowOff>
    </xdr:to>
    <xdr:sp macro="" textlink="">
      <xdr:nvSpPr>
        <xdr:cNvPr id="10" name="正方形/長方形 9"/>
        <xdr:cNvSpPr/>
      </xdr:nvSpPr>
      <xdr:spPr>
        <a:xfrm>
          <a:off x="1636395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76</xdr:row>
      <xdr:rowOff>0</xdr:rowOff>
    </xdr:from>
    <xdr:to>
      <xdr:col>14</xdr:col>
      <xdr:colOff>0</xdr:colOff>
      <xdr:row>78</xdr:row>
      <xdr:rowOff>0</xdr:rowOff>
    </xdr:to>
    <xdr:sp macro="" textlink="">
      <xdr:nvSpPr>
        <xdr:cNvPr id="11" name="正方形/長方形 10"/>
        <xdr:cNvSpPr/>
      </xdr:nvSpPr>
      <xdr:spPr>
        <a:xfrm>
          <a:off x="17745075"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76</xdr:row>
      <xdr:rowOff>0</xdr:rowOff>
    </xdr:from>
    <xdr:to>
      <xdr:col>15</xdr:col>
      <xdr:colOff>0</xdr:colOff>
      <xdr:row>78</xdr:row>
      <xdr:rowOff>0</xdr:rowOff>
    </xdr:to>
    <xdr:sp macro="" textlink="">
      <xdr:nvSpPr>
        <xdr:cNvPr id="12" name="正方形/長方形 11"/>
        <xdr:cNvSpPr/>
      </xdr:nvSpPr>
      <xdr:spPr>
        <a:xfrm>
          <a:off x="1912620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13" name="正方形/長方形 12"/>
        <xdr:cNvSpPr/>
      </xdr:nvSpPr>
      <xdr:spPr>
        <a:xfrm>
          <a:off x="1360170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4" name="正方形/長方形 13"/>
        <xdr:cNvSpPr/>
      </xdr:nvSpPr>
      <xdr:spPr>
        <a:xfrm>
          <a:off x="14982825"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77</xdr:row>
      <xdr:rowOff>149225</xdr:rowOff>
    </xdr:from>
    <xdr:to>
      <xdr:col>13</xdr:col>
      <xdr:colOff>0</xdr:colOff>
      <xdr:row>79</xdr:row>
      <xdr:rowOff>149225</xdr:rowOff>
    </xdr:to>
    <xdr:sp macro="" textlink="">
      <xdr:nvSpPr>
        <xdr:cNvPr id="15" name="正方形/長方形 14"/>
        <xdr:cNvSpPr/>
      </xdr:nvSpPr>
      <xdr:spPr>
        <a:xfrm>
          <a:off x="1636395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77</xdr:row>
      <xdr:rowOff>149225</xdr:rowOff>
    </xdr:from>
    <xdr:to>
      <xdr:col>14</xdr:col>
      <xdr:colOff>0</xdr:colOff>
      <xdr:row>79</xdr:row>
      <xdr:rowOff>149225</xdr:rowOff>
    </xdr:to>
    <xdr:sp macro="" textlink="">
      <xdr:nvSpPr>
        <xdr:cNvPr id="16" name="正方形/長方形 15"/>
        <xdr:cNvSpPr/>
      </xdr:nvSpPr>
      <xdr:spPr>
        <a:xfrm>
          <a:off x="17745075"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77</xdr:row>
      <xdr:rowOff>149225</xdr:rowOff>
    </xdr:from>
    <xdr:to>
      <xdr:col>15</xdr:col>
      <xdr:colOff>0</xdr:colOff>
      <xdr:row>79</xdr:row>
      <xdr:rowOff>149225</xdr:rowOff>
    </xdr:to>
    <xdr:sp macro="" textlink="">
      <xdr:nvSpPr>
        <xdr:cNvPr id="17" name="正方形/長方形 16"/>
        <xdr:cNvSpPr/>
      </xdr:nvSpPr>
      <xdr:spPr>
        <a:xfrm>
          <a:off x="1912620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8" name="正方形/長方形 1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19" name="正方形/長方形 18"/>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20" name="正方形/長方形 19"/>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21" name="正方形/長方形 20"/>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22" name="正方形/長方形 21"/>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23" name="正方形/長方形 22"/>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24" name="正方形/長方形 23"/>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25" name="正方形/長方形 2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6" name="正方形/長方形 2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7" name="正方形/長方形 2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8" name="正方形/長方形 2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9" name="正方形/長方形 2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30" name="正方形/長方形 2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31" name="正方形/長方形 3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32" name="正方形/長方形 3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33" name="正方形/長方形 32"/>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34" name="角丸四角形 33"/>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35" name="正方形/長方形 3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6" name="直線コネクタ 3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7" name="円/楕円 3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38" name="テキスト ボックス 37"/>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9" name="テキスト ボックス 38"/>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40" name="大かっこ 39"/>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41" name="テキスト ボックス 40"/>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42" name="テキスト ボックス 41"/>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43" name="テキスト ボックス 42"/>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52" name="テキスト ボックス 5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・都では、類似団体（愛知）や道府県平均の有形固定資産減価償却率と比較して、大きく低くなっているのが特徴である。</a:t>
          </a:r>
          <a:endParaRPr lang="ja-JP" altLang="ja-JP" sz="1000">
            <a:effectLst/>
          </a:endParaRPr>
        </a:p>
        <a:p>
          <a:r>
            <a:rPr kumimoji="1" lang="ja-JP" altLang="ja-JP" sz="1000">
              <a:solidFill>
                <a:schemeClr val="dk1"/>
              </a:solidFill>
              <a:effectLst/>
              <a:latin typeface="+mn-lt"/>
              <a:ea typeface="+mn-ea"/>
              <a:cs typeface="+mn-cs"/>
            </a:rPr>
            <a:t>・都有施設は昭和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年代に多く整備され、近年は施設老朽化が進行していたため、平成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年２月に「主要施設</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か年維持更新計画」の策定や、同年３月に「橋梁の管理に関する中長期計画」の策定等、個別施設ごとに計画的な維持・更新に取り組んできた。</a:t>
          </a:r>
          <a:endParaRPr lang="ja-JP" altLang="ja-JP" sz="1000">
            <a:effectLst/>
          </a:endParaRPr>
        </a:p>
        <a:p>
          <a:r>
            <a:rPr kumimoji="1" lang="ja-JP" altLang="ja-JP" sz="1000">
              <a:solidFill>
                <a:schemeClr val="dk1"/>
              </a:solidFill>
              <a:effectLst/>
              <a:latin typeface="+mn-lt"/>
              <a:ea typeface="+mn-ea"/>
              <a:cs typeface="+mn-cs"/>
            </a:rPr>
            <a:t>・こうした取組の効果に加え、資産規模の大きい道路は取替法を採用し、減価償却費が発生しないことも平均より低い要因となっている。なお、平成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年度と比較した数値については、概ね横ばいで推移している。</a:t>
          </a:r>
          <a:endParaRPr lang="ja-JP" altLang="ja-JP" sz="1000">
            <a:effectLst/>
          </a:endParaRPr>
        </a:p>
      </xdr:txBody>
    </xdr:sp>
    <xdr:clientData/>
  </xdr:twoCellAnchor>
  <xdr:oneCellAnchor>
    <xdr:from>
      <xdr:col>1</xdr:col>
      <xdr:colOff>746125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28.8</a:t>
          </a:r>
          <a:endParaRPr kumimoji="1" lang="ja-JP" altLang="en-US" sz="800">
            <a:latin typeface="ＭＳ Ｐゴシック"/>
          </a:endParaRPr>
        </a:p>
      </xdr:txBody>
    </xdr:sp>
    <xdr:clientData/>
  </xdr:oneCellAnchor>
  <xdr:twoCellAnchor>
    <xdr:from>
      <xdr:col>1</xdr:col>
      <xdr:colOff>784225</xdr:colOff>
      <xdr:row>34</xdr:row>
      <xdr:rowOff>79375</xdr:rowOff>
    </xdr:from>
    <xdr:to>
      <xdr:col>4</xdr:col>
      <xdr:colOff>539750</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157024</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29.2</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29.4</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29.6</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29.8</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67" name="テキスト ボックス 6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68" name="テキスト ボックス 6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69" name="テキスト ボックス 6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0" name="テキスト ボックス 6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1" name="テキスト ボックス 7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104775</xdr:rowOff>
    </xdr:from>
    <xdr:to>
      <xdr:col>3</xdr:col>
      <xdr:colOff>1222375</xdr:colOff>
      <xdr:row>27</xdr:row>
      <xdr:rowOff>34925</xdr:rowOff>
    </xdr:to>
    <xdr:sp macro="" textlink="">
      <xdr:nvSpPr>
        <xdr:cNvPr id="72" name="円/楕円 71"/>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7002</xdr:rowOff>
    </xdr:from>
    <xdr:ext cx="405111" cy="259045"/>
    <xdr:sp macro="" textlink="">
      <xdr:nvSpPr>
        <xdr:cNvPr id="73" name="有形固定資産減価償却率該当値テキスト"/>
        <xdr:cNvSpPr txBox="1"/>
      </xdr:nvSpPr>
      <xdr:spPr>
        <a:xfrm>
          <a:off x="4813300" y="52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28575</xdr:rowOff>
    </xdr:from>
    <xdr:to>
      <xdr:col>3</xdr:col>
      <xdr:colOff>511175</xdr:colOff>
      <xdr:row>34</xdr:row>
      <xdr:rowOff>130175</xdr:rowOff>
    </xdr:to>
    <xdr:sp macro="" textlink="">
      <xdr:nvSpPr>
        <xdr:cNvPr id="74" name="円/楕円 73"/>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155575</xdr:rowOff>
    </xdr:from>
    <xdr:to>
      <xdr:col>3</xdr:col>
      <xdr:colOff>1171575</xdr:colOff>
      <xdr:row>34</xdr:row>
      <xdr:rowOff>79375</xdr:rowOff>
    </xdr:to>
    <xdr:cxnSp macro="">
      <xdr:nvCxnSpPr>
        <xdr:cNvPr id="75" name="直線コネクタ 74"/>
        <xdr:cNvCxnSpPr/>
      </xdr:nvCxnSpPr>
      <xdr:spPr>
        <a:xfrm flipV="1">
          <a:off x="4051300" y="5384800"/>
          <a:ext cx="711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146702</xdr:rowOff>
    </xdr:from>
    <xdr:ext cx="405111" cy="259045"/>
    <xdr:sp macro="" textlink="">
      <xdr:nvSpPr>
        <xdr:cNvPr id="76" name="n_1mainValue有形固定資産減価償却率"/>
        <xdr:cNvSpPr txBox="1"/>
      </xdr:nvSpPr>
      <xdr:spPr>
        <a:xfrm>
          <a:off x="3836043"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77" name="正方形/長方形 7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78" name="正方形/長方形 7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79" name="正方形/長方形 7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0" name="正方形/長方形 7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1" name="正方形/長方形 8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2" name="正方形/長方形 8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3" name="テキスト ボックス 82"/>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4" name="正方形/長方形 8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5" name="正方形/長方形 8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86" name="正方形/長方形 8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87" name="テキスト ボックス 8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88" name="テキスト ボックス 8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89" name="テキスト ボックス 8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0" name="テキスト ボックス 8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2" name="正方形/長方形 3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33" name="正方形/長方形 3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34" name="正方形/長方形 3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5" name="正方形/長方形 3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36" name="テキスト ボックス 3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37" name="直線コネクタ 3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38" name="テキスト ボックス 3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0.159</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39" name="直線コネクタ 3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40" name="テキスト ボックス 3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41" name="直線コネクタ 4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42" name="テキスト ボックス 4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0.161</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43" name="直線コネクタ 4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44" name="テキスト ボックス 4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0.162</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4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46" name="テキスト ボックス 4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47" name="テキスト ボックス 4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48" name="テキスト ボックス 4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49" name="テキスト ボックス 4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50" name="テキスト ボックス 4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51" name="円/楕円 5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22877</xdr:rowOff>
    </xdr:from>
    <xdr:ext cx="469744" cy="259045"/>
    <xdr:sp macro="" textlink="">
      <xdr:nvSpPr>
        <xdr:cNvPr id="52" name="【道路】&#10;一人当たり延長該当値テキスト"/>
        <xdr:cNvSpPr txBox="1"/>
      </xdr:nvSpPr>
      <xdr:spPr>
        <a:xfrm>
          <a:off x="1052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53" name="円/楕円 52"/>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95250</xdr:rowOff>
    </xdr:from>
    <xdr:to>
      <xdr:col>15</xdr:col>
      <xdr:colOff>180975</xdr:colOff>
      <xdr:row>40</xdr:row>
      <xdr:rowOff>0</xdr:rowOff>
    </xdr:to>
    <xdr:cxnSp macro="">
      <xdr:nvCxnSpPr>
        <xdr:cNvPr id="54" name="直線コネクタ 53"/>
        <xdr:cNvCxnSpPr/>
      </xdr:nvCxnSpPr>
      <xdr:spPr>
        <a:xfrm>
          <a:off x="9639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33</xdr:row>
      <xdr:rowOff>162577</xdr:rowOff>
    </xdr:from>
    <xdr:ext cx="469744" cy="259045"/>
    <xdr:sp macro="" textlink="">
      <xdr:nvSpPr>
        <xdr:cNvPr id="55" name="n_1mainValue【道路】&#10;一人当たり延長"/>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56" name="正方形/長方形 5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57" name="正方形/長方形 5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58" name="正方形/長方形 5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9" name="正方形/長方形 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60" name="テキスト ボックス 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61" name="直線コネクタ 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62" name="テキスト ボックス 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35.2</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3" name="直線コネクタ 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4" name="テキスト ボックス 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35.3</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35.4</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8" name="テキスト ボックス 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0" name="テキスト ボックス 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1" name="テキスト ボックス 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2" name="テキスト ボックス 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3" name="テキスト ボックス 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74" name="テキスト ボックス 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158750</xdr:rowOff>
    </xdr:from>
    <xdr:to>
      <xdr:col>6</xdr:col>
      <xdr:colOff>561975</xdr:colOff>
      <xdr:row>62</xdr:row>
      <xdr:rowOff>88900</xdr:rowOff>
    </xdr:to>
    <xdr:sp macro="" textlink="">
      <xdr:nvSpPr>
        <xdr:cNvPr id="75" name="円/楕円 74"/>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61</xdr:row>
      <xdr:rowOff>60977</xdr:rowOff>
    </xdr:from>
    <xdr:ext cx="405111" cy="259045"/>
    <xdr:sp macro="" textlink="">
      <xdr:nvSpPr>
        <xdr:cNvPr id="76" name="【橋りょう・トンネル】&#10;有形固定資産減価償却率該当値テキスト"/>
        <xdr:cNvSpPr txBox="1"/>
      </xdr:nvSpPr>
      <xdr:spPr>
        <a:xfrm>
          <a:off x="46863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82550</xdr:rowOff>
    </xdr:from>
    <xdr:to>
      <xdr:col>5</xdr:col>
      <xdr:colOff>409575</xdr:colOff>
      <xdr:row>58</xdr:row>
      <xdr:rowOff>12700</xdr:rowOff>
    </xdr:to>
    <xdr:sp macro="" textlink="">
      <xdr:nvSpPr>
        <xdr:cNvPr id="77" name="円/楕円 76"/>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133350</xdr:rowOff>
    </xdr:from>
    <xdr:to>
      <xdr:col>6</xdr:col>
      <xdr:colOff>511175</xdr:colOff>
      <xdr:row>62</xdr:row>
      <xdr:rowOff>38100</xdr:rowOff>
    </xdr:to>
    <xdr:cxnSp macro="">
      <xdr:nvCxnSpPr>
        <xdr:cNvPr id="78" name="直線コネクタ 77"/>
        <xdr:cNvCxnSpPr/>
      </xdr:nvCxnSpPr>
      <xdr:spPr>
        <a:xfrm>
          <a:off x="3797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29227</xdr:rowOff>
    </xdr:from>
    <xdr:ext cx="405111" cy="259045"/>
    <xdr:sp macro="" textlink="">
      <xdr:nvSpPr>
        <xdr:cNvPr id="79" name="n_1mainValue【橋りょう・トンネル】&#10;有形固定資産減価償却率"/>
        <xdr:cNvSpPr txBox="1"/>
      </xdr:nvSpPr>
      <xdr:spPr>
        <a:xfrm>
          <a:off x="3582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0" name="正方形/長方形 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81" name="正方形/長方形 8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82" name="正方形/長方形 8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83" name="正方形/長方形 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84" name="テキスト ボックス 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85" name="直線コネクタ 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86" name="テキスト ボックス 85"/>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87" name="直線コネクタ 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88" name="テキスト ボックス 8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89" name="直線コネクタ 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90" name="テキスト ボックス 8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1" name="直線コネクタ 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92" name="テキスト ボックス 9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93" name="直線コネクタ 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94" name="テキスト ボックス 9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95" name="直線コネクタ 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124477</xdr:rowOff>
    </xdr:from>
    <xdr:ext cx="531299" cy="259045"/>
    <xdr:sp macro="" textlink="">
      <xdr:nvSpPr>
        <xdr:cNvPr id="96" name="テキスト ボックス 95"/>
        <xdr:cNvSpPr txBox="1"/>
      </xdr:nvSpPr>
      <xdr:spPr>
        <a:xfrm>
          <a:off x="6072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97" name="直線コネクタ 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86377</xdr:rowOff>
    </xdr:from>
    <xdr:ext cx="531299" cy="259045"/>
    <xdr:sp macro="" textlink="">
      <xdr:nvSpPr>
        <xdr:cNvPr id="98" name="テキスト ボックス 9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0" name="テキスト ボックス 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1" name="テキスト ボックス 1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2" name="テキスト ボックス 1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3" name="テキスト ボックス 1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4" name="テキスト ボックス 1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49784</xdr:rowOff>
    </xdr:from>
    <xdr:to>
      <xdr:col>15</xdr:col>
      <xdr:colOff>231775</xdr:colOff>
      <xdr:row>55</xdr:row>
      <xdr:rowOff>151384</xdr:rowOff>
    </xdr:to>
    <xdr:sp macro="" textlink="">
      <xdr:nvSpPr>
        <xdr:cNvPr id="105" name="円/楕円 104"/>
        <xdr:cNvSpPr/>
      </xdr:nvSpPr>
      <xdr:spPr>
        <a:xfrm>
          <a:off x="104267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123461</xdr:rowOff>
    </xdr:from>
    <xdr:ext cx="534377" cy="259045"/>
    <xdr:sp macro="" textlink="">
      <xdr:nvSpPr>
        <xdr:cNvPr id="106" name="【橋りょう・トンネル】&#10;一人当たり有形固定資産（償却資産）額該当値テキスト"/>
        <xdr:cNvSpPr txBox="1"/>
      </xdr:nvSpPr>
      <xdr:spPr>
        <a:xfrm>
          <a:off x="10528300" y="93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79,972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60452</xdr:rowOff>
    </xdr:from>
    <xdr:to>
      <xdr:col>14</xdr:col>
      <xdr:colOff>79375</xdr:colOff>
      <xdr:row>63</xdr:row>
      <xdr:rowOff>162052</xdr:rowOff>
    </xdr:to>
    <xdr:sp macro="" textlink="">
      <xdr:nvSpPr>
        <xdr:cNvPr id="107" name="円/楕円 106"/>
        <xdr:cNvSpPr/>
      </xdr:nvSpPr>
      <xdr:spPr>
        <a:xfrm>
          <a:off x="9588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100584</xdr:rowOff>
    </xdr:from>
    <xdr:to>
      <xdr:col>15</xdr:col>
      <xdr:colOff>180975</xdr:colOff>
      <xdr:row>63</xdr:row>
      <xdr:rowOff>111252</xdr:rowOff>
    </xdr:to>
    <xdr:cxnSp macro="">
      <xdr:nvCxnSpPr>
        <xdr:cNvPr id="108" name="直線コネクタ 107"/>
        <xdr:cNvCxnSpPr/>
      </xdr:nvCxnSpPr>
      <xdr:spPr>
        <a:xfrm flipV="1">
          <a:off x="9639300" y="9530334"/>
          <a:ext cx="838200" cy="13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7129</xdr:rowOff>
    </xdr:from>
    <xdr:ext cx="534377" cy="259045"/>
    <xdr:sp macro="" textlink="">
      <xdr:nvSpPr>
        <xdr:cNvPr id="109" name="n_1mainValue【橋りょう・トンネル】&#10;一人当たり有形固定資産（償却資産）額"/>
        <xdr:cNvSpPr txBox="1"/>
      </xdr:nvSpPr>
      <xdr:spPr>
        <a:xfrm>
          <a:off x="9359411" y="106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10" name="正方形/長方形 1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11" name="正方形/長方形 110"/>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12" name="正方形/長方形 111"/>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13" name="正方形/長方形 1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4" name="テキスト ボックス 1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5" name="直線コネクタ 1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6" name="テキスト ボックス 1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41.4</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17" name="直線コネクタ 1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18" name="テキスト ボックス 1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41.7</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19" name="直線コネクタ 1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20" name="テキスト ボックス 1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21" name="直線コネクタ 1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2" name="テキスト ボックス 1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42.3</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23" name="直線コネクタ 1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24" name="テキスト ボックス 1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42.6</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25" name="直線コネクタ 1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26" name="テキスト ボックス 1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42.9</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7" name="直線コネクタ 1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8" name="テキスト ボックス 1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43.2</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30" name="テキスト ボックス 1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31" name="テキスト ボックス 1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32" name="テキスト ボックス 1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33" name="テキスト ボックス 1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34" name="テキスト ボックス 1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35" name="円/楕円 134"/>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67327</xdr:rowOff>
    </xdr:from>
    <xdr:ext cx="405111" cy="259045"/>
    <xdr:sp macro="" textlink="">
      <xdr:nvSpPr>
        <xdr:cNvPr id="136" name="【公営住宅】&#10;有形固定資産減価償却率該当値テキスト"/>
        <xdr:cNvSpPr txBox="1"/>
      </xdr:nvSpPr>
      <xdr:spPr>
        <a:xfrm>
          <a:off x="46863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63500</xdr:rowOff>
    </xdr:from>
    <xdr:to>
      <xdr:col>5</xdr:col>
      <xdr:colOff>409575</xdr:colOff>
      <xdr:row>86</xdr:row>
      <xdr:rowOff>165100</xdr:rowOff>
    </xdr:to>
    <xdr:sp macro="" textlink="">
      <xdr:nvSpPr>
        <xdr:cNvPr id="137" name="円/楕円 13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44450</xdr:rowOff>
    </xdr:from>
    <xdr:to>
      <xdr:col>6</xdr:col>
      <xdr:colOff>511175</xdr:colOff>
      <xdr:row>86</xdr:row>
      <xdr:rowOff>114300</xdr:rowOff>
    </xdr:to>
    <xdr:cxnSp macro="">
      <xdr:nvCxnSpPr>
        <xdr:cNvPr id="138" name="直線コネクタ 137"/>
        <xdr:cNvCxnSpPr/>
      </xdr:nvCxnSpPr>
      <xdr:spPr>
        <a:xfrm flipV="1">
          <a:off x="3797300" y="13589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10177</xdr:rowOff>
    </xdr:from>
    <xdr:ext cx="405111" cy="259045"/>
    <xdr:sp macro="" textlink="">
      <xdr:nvSpPr>
        <xdr:cNvPr id="139" name="n_1mainValue【公営住宅】&#10;有形固定資産減価償却率"/>
        <xdr:cNvSpPr txBox="1"/>
      </xdr:nvSpPr>
      <xdr:spPr>
        <a:xfrm>
          <a:off x="3582043" y="1458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41" name="正方形/長方形 14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42" name="正方形/長方形 14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44" name="テキスト ボックス 1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45" name="直線コネクタ 1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46" name="テキスト ボックス 1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1.317</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47" name="直線コネクタ 1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48" name="テキスト ボックス 1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49" name="直線コネクタ 1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50" name="テキスト ボックス 1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1.323</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51" name="直線コネクタ 1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52" name="テキスト ボックス 1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1.326</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53" name="直線コネクタ 1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54" name="テキスト ボックス 1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1.329</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55" name="直線コネクタ 1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56" name="テキスト ボックス 1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1.332</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57" name="直線コネクタ 1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58" name="テキスト ボックス 1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1.335</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59" name="直線コネクタ 1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60" name="テキスト ボックス 1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1.338</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62" name="テキスト ボックス 1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63" name="テキスト ボックス 1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64" name="テキスト ボックス 1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65" name="テキスト ボックス 1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66" name="テキスト ボックス 1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71664</xdr:rowOff>
    </xdr:from>
    <xdr:to>
      <xdr:col>15</xdr:col>
      <xdr:colOff>231775</xdr:colOff>
      <xdr:row>86</xdr:row>
      <xdr:rowOff>1814</xdr:rowOff>
    </xdr:to>
    <xdr:sp macro="" textlink="">
      <xdr:nvSpPr>
        <xdr:cNvPr id="167" name="円/楕円 166"/>
        <xdr:cNvSpPr/>
      </xdr:nvSpPr>
      <xdr:spPr>
        <a:xfrm>
          <a:off x="10426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84</xdr:row>
      <xdr:rowOff>145341</xdr:rowOff>
    </xdr:from>
    <xdr:ext cx="469744" cy="259045"/>
    <xdr:sp macro="" textlink="">
      <xdr:nvSpPr>
        <xdr:cNvPr id="168" name="【公営住宅】&#10;一人当たり面積該当値テキスト"/>
        <xdr:cNvSpPr txBox="1"/>
      </xdr:nvSpPr>
      <xdr:spPr>
        <a:xfrm>
          <a:off x="105283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28121</xdr:rowOff>
    </xdr:from>
    <xdr:to>
      <xdr:col>14</xdr:col>
      <xdr:colOff>79375</xdr:colOff>
      <xdr:row>77</xdr:row>
      <xdr:rowOff>129721</xdr:rowOff>
    </xdr:to>
    <xdr:sp macro="" textlink="">
      <xdr:nvSpPr>
        <xdr:cNvPr id="169" name="円/楕円 168"/>
        <xdr:cNvSpPr/>
      </xdr:nvSpPr>
      <xdr:spPr>
        <a:xfrm>
          <a:off x="958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78921</xdr:rowOff>
    </xdr:from>
    <xdr:to>
      <xdr:col>15</xdr:col>
      <xdr:colOff>180975</xdr:colOff>
      <xdr:row>85</xdr:row>
      <xdr:rowOff>122464</xdr:rowOff>
    </xdr:to>
    <xdr:cxnSp macro="">
      <xdr:nvCxnSpPr>
        <xdr:cNvPr id="170" name="直線コネクタ 169"/>
        <xdr:cNvCxnSpPr/>
      </xdr:nvCxnSpPr>
      <xdr:spPr>
        <a:xfrm>
          <a:off x="9639300" y="13280571"/>
          <a:ext cx="838200" cy="14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75</xdr:row>
      <xdr:rowOff>146248</xdr:rowOff>
    </xdr:from>
    <xdr:ext cx="469744" cy="259045"/>
    <xdr:sp macro="" textlink="">
      <xdr:nvSpPr>
        <xdr:cNvPr id="171" name="n_1mainValue【公営住宅】&#10;一人当たり面積"/>
        <xdr:cNvSpPr txBox="1"/>
      </xdr:nvSpPr>
      <xdr:spPr>
        <a:xfrm>
          <a:off x="9391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72" name="正方形/長方形 1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73" name="正方形/長方形 172"/>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74" name="正方形/長方形 173"/>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75" name="正方形/長方形 1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76" name="テキスト ボックス 1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77" name="直線コネクタ 1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78" name="テキスト ボックス 1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47.6</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79" name="直線コネクタ 1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80" name="テキスト ボックス 1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47.8</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81" name="直線コネクタ 1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82" name="テキスト ボックス 1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83" name="直線コネクタ 1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84" name="テキスト ボックス 1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48.2</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85" name="直線コネクタ 1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86" name="テキスト ボックス 1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48.4</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87" name="直線コネクタ 1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88" name="テキスト ボックス 1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48.6</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89" name="直線コネクタ 1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90" name="テキスト ボックス 1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48.8</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91" name="直線コネクタ 1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92" name="テキスト ボックス 1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94" name="テキスト ボックス 1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95" name="テキスト ボックス 1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96" name="テキスト ボックス 1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97" name="テキスト ボックス 1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98" name="テキスト ボックス 1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58057</xdr:rowOff>
    </xdr:from>
    <xdr:to>
      <xdr:col>6</xdr:col>
      <xdr:colOff>561975</xdr:colOff>
      <xdr:row>100</xdr:row>
      <xdr:rowOff>159657</xdr:rowOff>
    </xdr:to>
    <xdr:sp macro="" textlink="">
      <xdr:nvSpPr>
        <xdr:cNvPr id="199" name="円/楕円 198"/>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99</xdr:row>
      <xdr:rowOff>131734</xdr:rowOff>
    </xdr:from>
    <xdr:ext cx="405111" cy="259045"/>
    <xdr:sp macro="" textlink="">
      <xdr:nvSpPr>
        <xdr:cNvPr id="200" name="【港湾・漁港】&#10;有形固定資産減価償却率該当値テキスト"/>
        <xdr:cNvSpPr txBox="1"/>
      </xdr:nvSpPr>
      <xdr:spPr>
        <a:xfrm>
          <a:off x="4686300" y="1710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164193</xdr:rowOff>
    </xdr:from>
    <xdr:to>
      <xdr:col>5</xdr:col>
      <xdr:colOff>409575</xdr:colOff>
      <xdr:row>108</xdr:row>
      <xdr:rowOff>94343</xdr:rowOff>
    </xdr:to>
    <xdr:sp macro="" textlink="">
      <xdr:nvSpPr>
        <xdr:cNvPr id="201" name="円/楕円 200"/>
        <xdr:cNvSpPr/>
      </xdr:nvSpPr>
      <xdr:spPr>
        <a:xfrm>
          <a:off x="3746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108857</xdr:rowOff>
    </xdr:from>
    <xdr:to>
      <xdr:col>6</xdr:col>
      <xdr:colOff>511175</xdr:colOff>
      <xdr:row>108</xdr:row>
      <xdr:rowOff>43543</xdr:rowOff>
    </xdr:to>
    <xdr:cxnSp macro="">
      <xdr:nvCxnSpPr>
        <xdr:cNvPr id="202" name="直線コネクタ 201"/>
        <xdr:cNvCxnSpPr/>
      </xdr:nvCxnSpPr>
      <xdr:spPr>
        <a:xfrm flipV="1">
          <a:off x="3797300" y="17253857"/>
          <a:ext cx="838200" cy="1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110870</xdr:rowOff>
    </xdr:from>
    <xdr:ext cx="405111" cy="259045"/>
    <xdr:sp macro="" textlink="">
      <xdr:nvSpPr>
        <xdr:cNvPr id="203" name="n_1mainValue【港湾・漁港】&#10;有形固定資産減価償却率"/>
        <xdr:cNvSpPr txBox="1"/>
      </xdr:nvSpPr>
      <xdr:spPr>
        <a:xfrm>
          <a:off x="3582043" y="1828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04" name="正方形/長方形 2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05" name="正方形/長方形 204"/>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06" name="正方形/長方形 205"/>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7" name="正方形/長方形 2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8" name="テキスト ボックス 2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9" name="直線コネクタ 2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210" name="テキスト ボックス 209"/>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67,400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11" name="直線コネクタ 2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212" name="テキスト ボックス 211"/>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67,600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13" name="直線コネクタ 2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214" name="テキスト ボックス 2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67,800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15" name="直線コネクタ 2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216" name="テキスト ボックス 21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17" name="直線コネクタ 2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218" name="テキスト ボックス 21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19" name="直線コネクタ 2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220" name="テキスト ボックス 219"/>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222" name="テキスト ボックス 22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24" name="テキスト ボックス 2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5" name="テキスト ボックス 2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6" name="テキスト ボックス 2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7" name="テキスト ボックス 2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8" name="テキスト ボックス 2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74930</xdr:rowOff>
    </xdr:from>
    <xdr:to>
      <xdr:col>15</xdr:col>
      <xdr:colOff>231775</xdr:colOff>
      <xdr:row>101</xdr:row>
      <xdr:rowOff>5080</xdr:rowOff>
    </xdr:to>
    <xdr:sp macro="" textlink="">
      <xdr:nvSpPr>
        <xdr:cNvPr id="229" name="円/楕円 228"/>
        <xdr:cNvSpPr/>
      </xdr:nvSpPr>
      <xdr:spPr>
        <a:xfrm>
          <a:off x="10426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99</xdr:row>
      <xdr:rowOff>148607</xdr:rowOff>
    </xdr:from>
    <xdr:ext cx="534377" cy="259045"/>
    <xdr:sp macro="" textlink="">
      <xdr:nvSpPr>
        <xdr:cNvPr id="230" name="【港湾・漁港】&#10;一人当たり有形固定資産（償却資産）額該当値テキスト"/>
        <xdr:cNvSpPr txBox="1"/>
      </xdr:nvSpPr>
      <xdr:spPr>
        <a:xfrm>
          <a:off x="10528300" y="17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68,334</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50164</xdr:rowOff>
    </xdr:from>
    <xdr:to>
      <xdr:col>14</xdr:col>
      <xdr:colOff>79375</xdr:colOff>
      <xdr:row>108</xdr:row>
      <xdr:rowOff>151764</xdr:rowOff>
    </xdr:to>
    <xdr:sp macro="" textlink="">
      <xdr:nvSpPr>
        <xdr:cNvPr id="231" name="円/楕円 230"/>
        <xdr:cNvSpPr/>
      </xdr:nvSpPr>
      <xdr:spPr>
        <a:xfrm>
          <a:off x="9588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125730</xdr:rowOff>
    </xdr:from>
    <xdr:to>
      <xdr:col>15</xdr:col>
      <xdr:colOff>180975</xdr:colOff>
      <xdr:row>108</xdr:row>
      <xdr:rowOff>100964</xdr:rowOff>
    </xdr:to>
    <xdr:cxnSp macro="">
      <xdr:nvCxnSpPr>
        <xdr:cNvPr id="232" name="直線コネクタ 231"/>
        <xdr:cNvCxnSpPr/>
      </xdr:nvCxnSpPr>
      <xdr:spPr>
        <a:xfrm flipV="1">
          <a:off x="9639300" y="17270730"/>
          <a:ext cx="838200" cy="134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106</xdr:row>
      <xdr:rowOff>168291</xdr:rowOff>
    </xdr:from>
    <xdr:ext cx="534377" cy="259045"/>
    <xdr:sp macro="" textlink="">
      <xdr:nvSpPr>
        <xdr:cNvPr id="233" name="n_1mainValue【港湾・漁港】&#10;一人当たり有形固定資産（償却資産）額"/>
        <xdr:cNvSpPr txBox="1"/>
      </xdr:nvSpPr>
      <xdr:spPr>
        <a:xfrm>
          <a:off x="9359411" y="183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35" name="正方形/長方形 234"/>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36" name="正方形/長方形 235"/>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0" name="テキスト ボックス 2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60.9</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1" name="直線コネクタ 2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2" name="テキスト ボックス 2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3" name="直線コネクタ 2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4" name="テキスト ボックス 2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61.1</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5" name="直線コネクタ 2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6" name="テキスト ボックス 2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61.2</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7" name="直線コネクタ 2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8" name="テキスト ボックス 24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61.3</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0" name="テキスト ボックス 24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257" name="円/楕円 256"/>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156227</xdr:rowOff>
    </xdr:from>
    <xdr:ext cx="405111" cy="259045"/>
    <xdr:sp macro="" textlink="">
      <xdr:nvSpPr>
        <xdr:cNvPr id="258" name="【空港】&#10;有形固定資産減価償却率該当値テキスト"/>
        <xdr:cNvSpPr txBox="1"/>
      </xdr:nvSpPr>
      <xdr:spPr>
        <a:xfrm>
          <a:off x="163703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259" name="円/楕円 258"/>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41</xdr:row>
      <xdr:rowOff>133350</xdr:rowOff>
    </xdr:to>
    <xdr:cxnSp macro="">
      <xdr:nvCxnSpPr>
        <xdr:cNvPr id="260" name="直線コネクタ 259"/>
        <xdr:cNvCxnSpPr/>
      </xdr:nvCxnSpPr>
      <xdr:spPr>
        <a:xfrm flipV="1">
          <a:off x="15481300" y="579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29227</xdr:rowOff>
    </xdr:from>
    <xdr:ext cx="405111" cy="259045"/>
    <xdr:sp macro="" textlink="">
      <xdr:nvSpPr>
        <xdr:cNvPr id="261" name="n_1mainValue【空港】&#10;有形固定資産減価償却率"/>
        <xdr:cNvSpPr txBox="1"/>
      </xdr:nvSpPr>
      <xdr:spPr>
        <a:xfrm>
          <a:off x="15266043"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63" name="正方形/長方形 26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64" name="正方形/長方形 26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8" name="テキスト ボックス 2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1,565</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0" name="テキスト ボックス 2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2" name="テキスト ボックス 2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1,575</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4" name="テキスト ボックス 2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6" name="テキスト ボックス 2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1,585</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8" name="テキスト ボックス 2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1,590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0" name="テキスト ボックス 2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1,595</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2" name="テキスト ボックス 2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3" name="テキスト ボックス 2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4" name="テキスト ボックス 2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5" name="テキスト ボックス 2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6" name="テキスト ボックス 2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82550</xdr:rowOff>
    </xdr:from>
    <xdr:to>
      <xdr:col>32</xdr:col>
      <xdr:colOff>238125</xdr:colOff>
      <xdr:row>34</xdr:row>
      <xdr:rowOff>12700</xdr:rowOff>
    </xdr:to>
    <xdr:sp macro="" textlink="">
      <xdr:nvSpPr>
        <xdr:cNvPr id="287" name="円/楕円 286"/>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156227</xdr:rowOff>
    </xdr:from>
    <xdr:ext cx="469744" cy="259045"/>
    <xdr:sp macro="" textlink="">
      <xdr:nvSpPr>
        <xdr:cNvPr id="288" name="【空港】&#10;一人当たり有形固定資産（償却資産）額該当値テキスト"/>
        <xdr:cNvSpPr txBox="1"/>
      </xdr:nvSpPr>
      <xdr:spPr>
        <a:xfrm>
          <a:off x="222123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158750</xdr:rowOff>
    </xdr:from>
    <xdr:to>
      <xdr:col>31</xdr:col>
      <xdr:colOff>85725</xdr:colOff>
      <xdr:row>42</xdr:row>
      <xdr:rowOff>88900</xdr:rowOff>
    </xdr:to>
    <xdr:sp macro="" textlink="">
      <xdr:nvSpPr>
        <xdr:cNvPr id="289" name="円/楕円 288"/>
        <xdr:cNvSpPr/>
      </xdr:nvSpPr>
      <xdr:spPr>
        <a:xfrm>
          <a:off x="2127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133350</xdr:rowOff>
    </xdr:from>
    <xdr:to>
      <xdr:col>32</xdr:col>
      <xdr:colOff>187325</xdr:colOff>
      <xdr:row>42</xdr:row>
      <xdr:rowOff>38100</xdr:rowOff>
    </xdr:to>
    <xdr:cxnSp macro="">
      <xdr:nvCxnSpPr>
        <xdr:cNvPr id="290" name="直線コネクタ 289"/>
        <xdr:cNvCxnSpPr/>
      </xdr:nvCxnSpPr>
      <xdr:spPr>
        <a:xfrm flipV="1">
          <a:off x="21323300" y="57912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105427</xdr:rowOff>
    </xdr:from>
    <xdr:ext cx="469744" cy="259045"/>
    <xdr:sp macro="" textlink="">
      <xdr:nvSpPr>
        <xdr:cNvPr id="291" name="n_1mainValue【空港】&#10;一人当たり有形固定資産（償却資産）額"/>
        <xdr:cNvSpPr txBox="1"/>
      </xdr:nvSpPr>
      <xdr:spPr>
        <a:xfrm>
          <a:off x="21075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93" name="正方形/長方形 29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94" name="正方形/長方形 29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5" name="正方形/長方形 2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6" name="テキスト ボックス 2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7" name="直線コネクタ 2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8" name="テキスト ボックス 2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44.8</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44.9</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4" name="テキスト ボックス 3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5" name="テキスト ボックス 3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6" name="テキスト ボックス 3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7" name="テキスト ボックス 3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8" name="テキスト ボックス 3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09" name="円/楕円 308"/>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310" name="【学校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11" name="円/楕円 310"/>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0</xdr:rowOff>
    </xdr:to>
    <xdr:cxnSp macro="">
      <xdr:nvCxnSpPr>
        <xdr:cNvPr id="312" name="直線コネクタ 311"/>
        <xdr:cNvCxnSpPr/>
      </xdr:nvCxnSpPr>
      <xdr:spPr>
        <a:xfrm>
          <a:off x="15481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67327</xdr:rowOff>
    </xdr:from>
    <xdr:ext cx="405111" cy="259045"/>
    <xdr:sp macro="" textlink="">
      <xdr:nvSpPr>
        <xdr:cNvPr id="313" name="n_1mainValue【学校施設】&#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15" name="正方形/長方形 314"/>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16" name="正方形/長方形 315"/>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20" name="テキスト ボックス 3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0.262</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21" name="直線コネクタ 3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22" name="テキスト ボックス 3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0.263</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3" name="直線コネクタ 3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4" name="テキスト ボックス 3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6" name="テキスト ボックス 3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331" name="円/楕円 330"/>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22877</xdr:rowOff>
    </xdr:from>
    <xdr:ext cx="469744" cy="259045"/>
    <xdr:sp macro="" textlink="">
      <xdr:nvSpPr>
        <xdr:cNvPr id="332" name="【学校施設】&#10;一人当たり面積該当値テキスト"/>
        <xdr:cNvSpPr txBox="1"/>
      </xdr:nvSpPr>
      <xdr:spPr>
        <a:xfrm>
          <a:off x="222123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333" name="円/楕円 332"/>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0</xdr:rowOff>
    </xdr:from>
    <xdr:to>
      <xdr:col>32</xdr:col>
      <xdr:colOff>187325</xdr:colOff>
      <xdr:row>60</xdr:row>
      <xdr:rowOff>0</xdr:rowOff>
    </xdr:to>
    <xdr:cxnSp macro="">
      <xdr:nvCxnSpPr>
        <xdr:cNvPr id="334" name="直線コネクタ 333"/>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335" name="n_1mainValue【学校施設】&#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37" name="正方形/長方形 33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38" name="正方形/長方形 33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2" name="テキスト ボックス 3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3" name="直線コネクタ 34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4" name="テキスト ボックス 34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5" name="直線コネクタ 34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46" name="テキスト ボックス 34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47" name="直線コネクタ 34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48" name="テキスト ボックス 34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49" name="直線コネクタ 34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50" name="テキスト ボックス 34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1" name="直線コネクタ 3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2" name="テキスト ボックス 3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3"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54" name="テキスト ボックス 3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65024</xdr:rowOff>
    </xdr:from>
    <xdr:to>
      <xdr:col>23</xdr:col>
      <xdr:colOff>568325</xdr:colOff>
      <xdr:row>85</xdr:row>
      <xdr:rowOff>166624</xdr:rowOff>
    </xdr:to>
    <xdr:sp macro="" textlink="">
      <xdr:nvSpPr>
        <xdr:cNvPr id="359" name="円/楕円 358"/>
        <xdr:cNvSpPr/>
      </xdr:nvSpPr>
      <xdr:spPr>
        <a:xfrm>
          <a:off x="16268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84</xdr:row>
      <xdr:rowOff>138701</xdr:rowOff>
    </xdr:from>
    <xdr:ext cx="405111" cy="259045"/>
    <xdr:sp macro="" textlink="">
      <xdr:nvSpPr>
        <xdr:cNvPr id="360" name="【図書館】&#10;有形固定資産減価償却率該当値テキスト"/>
        <xdr:cNvSpPr txBox="1"/>
      </xdr:nvSpPr>
      <xdr:spPr>
        <a:xfrm>
          <a:off x="16370300" y="1454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110744</xdr:rowOff>
    </xdr:from>
    <xdr:to>
      <xdr:col>22</xdr:col>
      <xdr:colOff>415925</xdr:colOff>
      <xdr:row>78</xdr:row>
      <xdr:rowOff>40894</xdr:rowOff>
    </xdr:to>
    <xdr:sp macro="" textlink="">
      <xdr:nvSpPr>
        <xdr:cNvPr id="361" name="円/楕円 360"/>
        <xdr:cNvSpPr/>
      </xdr:nvSpPr>
      <xdr:spPr>
        <a:xfrm>
          <a:off x="154305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161544</xdr:rowOff>
    </xdr:from>
    <xdr:to>
      <xdr:col>23</xdr:col>
      <xdr:colOff>517525</xdr:colOff>
      <xdr:row>85</xdr:row>
      <xdr:rowOff>115824</xdr:rowOff>
    </xdr:to>
    <xdr:cxnSp macro="">
      <xdr:nvCxnSpPr>
        <xdr:cNvPr id="362" name="直線コネクタ 361"/>
        <xdr:cNvCxnSpPr/>
      </xdr:nvCxnSpPr>
      <xdr:spPr>
        <a:xfrm>
          <a:off x="15481300" y="13363194"/>
          <a:ext cx="8382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57421</xdr:rowOff>
    </xdr:from>
    <xdr:ext cx="405111" cy="259045"/>
    <xdr:sp macro="" textlink="">
      <xdr:nvSpPr>
        <xdr:cNvPr id="363" name="n_1mainValue【図書館】&#10;有形固定資産減価償却率"/>
        <xdr:cNvSpPr txBox="1"/>
      </xdr:nvSpPr>
      <xdr:spPr>
        <a:xfrm>
          <a:off x="15266043" y="1308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4" name="正方形/長方形 3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65" name="正方形/長方形 36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66" name="正方形/長方形 36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70" name="テキスト ボックス 3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3" name="直線コネクタ 3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4" name="テキスト ボックス 3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5"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6" name="テキスト ボックス 3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7" name="テキスト ボックス 3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8" name="テキスト ボックス 3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9" name="テキスト ボックス 3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0" name="テキスト ボックス 3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81" name="円/楕円 380"/>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81</xdr:row>
      <xdr:rowOff>60977</xdr:rowOff>
    </xdr:from>
    <xdr:ext cx="469744" cy="259045"/>
    <xdr:sp macro="" textlink="">
      <xdr:nvSpPr>
        <xdr:cNvPr id="382" name="【図書館】&#10;一人当たり面積該当値テキスト"/>
        <xdr:cNvSpPr txBox="1"/>
      </xdr:nvSpPr>
      <xdr:spPr>
        <a:xfrm>
          <a:off x="22212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383" name="円/楕円 38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38100</xdr:rowOff>
    </xdr:to>
    <xdr:cxnSp macro="">
      <xdr:nvCxnSpPr>
        <xdr:cNvPr id="384" name="直線コネクタ 383"/>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385" name="n_1mainValue【図書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86" name="正方形/長方形 3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387" name="正方形/長方形 38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388" name="正方形/長方形 38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9" name="正方形/長方形 3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0" name="テキスト ボックス 3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1" name="直線コネクタ 3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2" name="テキスト ボックス 3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52.5</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3" name="直線コネクタ 3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4" name="テキスト ボックス 3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5" name="直線コネクタ 3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6" name="テキスト ボックス 3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53.5</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7" name="直線コネクタ 3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8" name="テキスト ボックス 3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9" name="直線コネクタ 3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0" name="テキスト ボックス 3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54.5</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1" name="直線コネクタ 4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2" name="テキスト ボックス 40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4" name="テキスト ボックス 4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55.5</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5"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6350</xdr:rowOff>
    </xdr:from>
    <xdr:to>
      <xdr:col>23</xdr:col>
      <xdr:colOff>568325</xdr:colOff>
      <xdr:row>101</xdr:row>
      <xdr:rowOff>107950</xdr:rowOff>
    </xdr:to>
    <xdr:sp macro="" textlink="">
      <xdr:nvSpPr>
        <xdr:cNvPr id="411" name="円/楕円 410"/>
        <xdr:cNvSpPr/>
      </xdr:nvSpPr>
      <xdr:spPr>
        <a:xfrm>
          <a:off x="16268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100</xdr:row>
      <xdr:rowOff>80027</xdr:rowOff>
    </xdr:from>
    <xdr:ext cx="405111" cy="259045"/>
    <xdr:sp macro="" textlink="">
      <xdr:nvSpPr>
        <xdr:cNvPr id="412" name="【博物館】&#10;有形固定資産減価償却率該当値テキスト"/>
        <xdr:cNvSpPr txBox="1"/>
      </xdr:nvSpPr>
      <xdr:spPr>
        <a:xfrm>
          <a:off x="163703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120650</xdr:rowOff>
    </xdr:from>
    <xdr:to>
      <xdr:col>22</xdr:col>
      <xdr:colOff>415925</xdr:colOff>
      <xdr:row>108</xdr:row>
      <xdr:rowOff>50800</xdr:rowOff>
    </xdr:to>
    <xdr:sp macro="" textlink="">
      <xdr:nvSpPr>
        <xdr:cNvPr id="413" name="円/楕円 412"/>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57150</xdr:rowOff>
    </xdr:from>
    <xdr:to>
      <xdr:col>23</xdr:col>
      <xdr:colOff>517525</xdr:colOff>
      <xdr:row>108</xdr:row>
      <xdr:rowOff>0</xdr:rowOff>
    </xdr:to>
    <xdr:cxnSp macro="">
      <xdr:nvCxnSpPr>
        <xdr:cNvPr id="414" name="直線コネクタ 413"/>
        <xdr:cNvCxnSpPr/>
      </xdr:nvCxnSpPr>
      <xdr:spPr>
        <a:xfrm flipV="1">
          <a:off x="15481300" y="173736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67327</xdr:rowOff>
    </xdr:from>
    <xdr:ext cx="405111" cy="259045"/>
    <xdr:sp macro="" textlink="">
      <xdr:nvSpPr>
        <xdr:cNvPr id="415" name="n_1mainValue【博物館】&#10;有形固定資産減価償却率"/>
        <xdr:cNvSpPr txBox="1"/>
      </xdr:nvSpPr>
      <xdr:spPr>
        <a:xfrm>
          <a:off x="15266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6" name="正方形/長方形 4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417" name="正方形/長方形 416"/>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418" name="正方形/長方形 417"/>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9" name="正方形/長方形 4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0" name="テキスト ボックス 4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1" name="直線コネクタ 4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2" name="テキスト ボックス 4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23" name="直線コネクタ 4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24" name="テキスト ボックス 4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5" name="直線コネクタ 4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6" name="テキスト ボックス 4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0.017</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7"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8" name="テキスト ボックス 4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9" name="テキスト ボックス 4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0" name="テキスト ボックス 4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1" name="テキスト ボックス 4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2" name="テキスト ボックス 4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433" name="円/楕円 432"/>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103</xdr:row>
      <xdr:rowOff>99077</xdr:rowOff>
    </xdr:from>
    <xdr:ext cx="469744" cy="259045"/>
    <xdr:sp macro="" textlink="">
      <xdr:nvSpPr>
        <xdr:cNvPr id="434" name="【博物館】&#10;一人当たり面積該当値テキスト"/>
        <xdr:cNvSpPr txBox="1"/>
      </xdr:nvSpPr>
      <xdr:spPr>
        <a:xfrm>
          <a:off x="22212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25400</xdr:rowOff>
    </xdr:from>
    <xdr:to>
      <xdr:col>31</xdr:col>
      <xdr:colOff>85725</xdr:colOff>
      <xdr:row>104</xdr:row>
      <xdr:rowOff>127000</xdr:rowOff>
    </xdr:to>
    <xdr:sp macro="" textlink="">
      <xdr:nvSpPr>
        <xdr:cNvPr id="435" name="円/楕円 434"/>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76200</xdr:rowOff>
    </xdr:from>
    <xdr:to>
      <xdr:col>32</xdr:col>
      <xdr:colOff>187325</xdr:colOff>
      <xdr:row>104</xdr:row>
      <xdr:rowOff>76200</xdr:rowOff>
    </xdr:to>
    <xdr:cxnSp macro="">
      <xdr:nvCxnSpPr>
        <xdr:cNvPr id="436" name="直線コネクタ 435"/>
        <xdr:cNvCxnSpPr/>
      </xdr:nvCxnSpPr>
      <xdr:spPr>
        <a:xfrm>
          <a:off x="21323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143527</xdr:rowOff>
    </xdr:from>
    <xdr:ext cx="469744" cy="259045"/>
    <xdr:sp macro="" textlink="">
      <xdr:nvSpPr>
        <xdr:cNvPr id="437" name="n_1mainValue【博物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8" name="正方形/長方形 4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9" name="正方形/長方形 4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0" name="テキスト ボックス 4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・都では、平成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年３月に「第二次　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か年維持更新計画」を策定し、学校施設等主要な施設について計画的な維持・更新に取り組んできた。また、例えば橋梁については平成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年３月に策定した「橋梁の管理に関する中長期計画」により、平成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年度までの計画に基づき長寿命化等を図っており、公営住宅については平成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年３月に策定した「東京都住宅マスタープラン」により、不燃化・耐震化など震災に対する高度な防災機能や低</a:t>
          </a:r>
          <a:r>
            <a:rPr kumimoji="1" lang="en-US" altLang="ja-JP" sz="1100">
              <a:solidFill>
                <a:schemeClr val="dk1"/>
              </a:solidFill>
              <a:effectLst/>
              <a:latin typeface="+mn-lt"/>
              <a:ea typeface="+mn-ea"/>
              <a:cs typeface="+mn-cs"/>
            </a:rPr>
            <a:t>CO2</a:t>
          </a:r>
          <a:r>
            <a:rPr kumimoji="1" lang="ja-JP" altLang="ja-JP" sz="1100">
              <a:solidFill>
                <a:schemeClr val="dk1"/>
              </a:solidFill>
              <a:effectLst/>
              <a:latin typeface="+mn-lt"/>
              <a:ea typeface="+mn-ea"/>
              <a:cs typeface="+mn-cs"/>
            </a:rPr>
            <a:t>といった優れた環境性能の住宅形成を目指して、平成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年度を目標に住宅の維持・更新を進めている。こうした取組により、都は、都道府県平均の有形固定資産減価償却率と比較して、ほとんどの施設類型において低くなっていると考えられる。</a:t>
          </a:r>
          <a:endParaRPr lang="ja-JP" altLang="ja-JP" sz="1400">
            <a:effectLst/>
          </a:endParaRPr>
        </a:p>
        <a:p>
          <a:r>
            <a:rPr kumimoji="1" lang="ja-JP" altLang="ja-JP" sz="1100">
              <a:solidFill>
                <a:schemeClr val="dk1"/>
              </a:solidFill>
              <a:effectLst/>
              <a:latin typeface="+mn-lt"/>
              <a:ea typeface="+mn-ea"/>
              <a:cs typeface="+mn-cs"/>
            </a:rPr>
            <a:t>・一方で都道府県平均よりも数値が高くなっている空港は、昭和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年に供用開始した八丈島空港をはじめ順次整備してきたが、建設後経過年数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年以上の空港が全体の約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％を占めていることから、平成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年４月に「空港維持管理・更新計画」を策定して定期的な点検を行い、結果を踏まえ適切な補修等を行っていくこととしている。また、図書館の有形固定資産減価償却率については平成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％へと大きく減少したが、これは２館ある都立図書館のうち多摩図書館について、経年による施設劣化や収蔵庫・閲覧スペースの不足が生じていたことから平成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年１月に移転改築を行ったことが主な要因となっている。</a:t>
          </a:r>
          <a:endParaRPr lang="ja-JP" altLang="ja-JP" sz="1400">
            <a:effectLst/>
          </a:endParaRPr>
        </a:p>
        <a:p>
          <a:r>
            <a:rPr kumimoji="1" lang="ja-JP" altLang="ja-JP" sz="1100">
              <a:solidFill>
                <a:schemeClr val="dk1"/>
              </a:solidFill>
              <a:effectLst/>
              <a:latin typeface="+mn-lt"/>
              <a:ea typeface="+mn-ea"/>
              <a:cs typeface="+mn-cs"/>
            </a:rPr>
            <a:t>・なお、その他の類型の有形固定資産減価償却率については、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年度から微増減はあるものの、概ね横ばいで推移している。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35" name="直線コネクタ 34"/>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36" name="テキスト ボックス 35"/>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37" name="直線コネクタ 36"/>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38" name="テキスト ボックス 37"/>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39" name="直線コネクタ 38"/>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0" name="テキスト ボックス 39"/>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1" name="直線コネクタ 40"/>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42" name="テキスト ボックス 41"/>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3" name="直線コネクタ 4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44" name="テキスト ボックス 4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4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6" name="テキスト ボックス 4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7" name="テキスト ボックス 4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8" name="テキスト ボックス 4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9" name="テキスト ボックス 4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0" name="テキスト ボックス 4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162560</xdr:rowOff>
    </xdr:from>
    <xdr:to>
      <xdr:col>6</xdr:col>
      <xdr:colOff>561975</xdr:colOff>
      <xdr:row>33</xdr:row>
      <xdr:rowOff>92710</xdr:rowOff>
    </xdr:to>
    <xdr:sp macro="" textlink="">
      <xdr:nvSpPr>
        <xdr:cNvPr id="51" name="円/楕円 50"/>
        <xdr:cNvSpPr/>
      </xdr:nvSpPr>
      <xdr:spPr>
        <a:xfrm>
          <a:off x="4584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64787</xdr:rowOff>
    </xdr:from>
    <xdr:ext cx="405111" cy="259045"/>
    <xdr:sp macro="" textlink="">
      <xdr:nvSpPr>
        <xdr:cNvPr id="52" name="【体育館・プール】&#10;有形固定資産減価償却率該当値テキスト"/>
        <xdr:cNvSpPr txBox="1"/>
      </xdr:nvSpPr>
      <xdr:spPr>
        <a:xfrm>
          <a:off x="46863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2540</xdr:rowOff>
    </xdr:from>
    <xdr:to>
      <xdr:col>5</xdr:col>
      <xdr:colOff>409575</xdr:colOff>
      <xdr:row>42</xdr:row>
      <xdr:rowOff>104140</xdr:rowOff>
    </xdr:to>
    <xdr:sp macro="" textlink="">
      <xdr:nvSpPr>
        <xdr:cNvPr id="53" name="円/楕円 52"/>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41910</xdr:rowOff>
    </xdr:from>
    <xdr:to>
      <xdr:col>6</xdr:col>
      <xdr:colOff>511175</xdr:colOff>
      <xdr:row>42</xdr:row>
      <xdr:rowOff>53340</xdr:rowOff>
    </xdr:to>
    <xdr:cxnSp macro="">
      <xdr:nvCxnSpPr>
        <xdr:cNvPr id="54" name="直線コネクタ 53"/>
        <xdr:cNvCxnSpPr/>
      </xdr:nvCxnSpPr>
      <xdr:spPr>
        <a:xfrm flipV="1">
          <a:off x="3797300" y="5699760"/>
          <a:ext cx="8382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120667</xdr:rowOff>
    </xdr:from>
    <xdr:ext cx="405111" cy="259045"/>
    <xdr:sp macro="" textlink="">
      <xdr:nvSpPr>
        <xdr:cNvPr id="55" name="n_1mainValue【体育館・プール】&#10;有形固定資産減価償却率"/>
        <xdr:cNvSpPr txBox="1"/>
      </xdr:nvSpPr>
      <xdr:spPr>
        <a:xfrm>
          <a:off x="3582043"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56" name="正方形/長方形 5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57" name="正方形/長方形 5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58" name="正方形/長方形 5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59" name="正方形/長方形 5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60" name="テキスト ボックス 5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61" name="直線コネクタ 6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62" name="テキスト ボックス 6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63" name="直線コネクタ 6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64" name="テキスト ボックス 6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65" name="直線コネクタ 6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66" name="テキスト ボックス 6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7" name="直線コネクタ 6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8" name="テキスト ボックス 6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9"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0" name="テキスト ボックス 6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1" name="テキスト ボックス 7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2" name="テキスト ボックス 7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3" name="テキスト ボックス 7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4" name="テキスト ボックス 7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75" name="円/楕円 74"/>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22877</xdr:rowOff>
    </xdr:from>
    <xdr:ext cx="469744" cy="259045"/>
    <xdr:sp macro="" textlink="">
      <xdr:nvSpPr>
        <xdr:cNvPr id="76" name="【体育館・プール】&#10;一人当たり面積該当値テキスト"/>
        <xdr:cNvSpPr txBox="1"/>
      </xdr:nvSpPr>
      <xdr:spPr>
        <a:xfrm>
          <a:off x="1052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77" name="円/楕円 76"/>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95250</xdr:rowOff>
    </xdr:from>
    <xdr:to>
      <xdr:col>15</xdr:col>
      <xdr:colOff>180975</xdr:colOff>
      <xdr:row>40</xdr:row>
      <xdr:rowOff>0</xdr:rowOff>
    </xdr:to>
    <xdr:cxnSp macro="">
      <xdr:nvCxnSpPr>
        <xdr:cNvPr id="78" name="直線コネクタ 77"/>
        <xdr:cNvCxnSpPr/>
      </xdr:nvCxnSpPr>
      <xdr:spPr>
        <a:xfrm>
          <a:off x="9639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33</xdr:row>
      <xdr:rowOff>162577</xdr:rowOff>
    </xdr:from>
    <xdr:ext cx="469744" cy="259045"/>
    <xdr:sp macro="" textlink="">
      <xdr:nvSpPr>
        <xdr:cNvPr id="79" name="n_1mainValue【体育館・プール】&#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0" name="正方形/長方形 7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81" name="正方形/長方形 80"/>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82" name="正方形/長方形 81"/>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3" name="正方形/長方形 8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4" name="テキスト ボックス 8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5" name="直線コネクタ 8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86" name="テキスト ボックス 8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87" name="直線コネクタ 8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88" name="テキスト ボックス 8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89" name="直線コネクタ 8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0" name="テキスト ボックス 8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1" name="直線コネクタ 9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2" name="テキスト ボックス 9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33.7</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93"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94" name="テキスト ボックス 9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95" name="テキスト ボックス 9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96" name="テキスト ボックス 9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97" name="テキスト ボックス 9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8" name="テキスト ボックス 9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82550</xdr:rowOff>
    </xdr:from>
    <xdr:to>
      <xdr:col>6</xdr:col>
      <xdr:colOff>561975</xdr:colOff>
      <xdr:row>58</xdr:row>
      <xdr:rowOff>12700</xdr:rowOff>
    </xdr:to>
    <xdr:sp macro="" textlink="">
      <xdr:nvSpPr>
        <xdr:cNvPr id="99" name="円/楕円 98"/>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156227</xdr:rowOff>
    </xdr:from>
    <xdr:ext cx="405111" cy="259045"/>
    <xdr:sp macro="" textlink="">
      <xdr:nvSpPr>
        <xdr:cNvPr id="100" name="【陸上競技場・野球場・球技場】&#10;有形固定資産減価償却率該当値テキスト"/>
        <xdr:cNvSpPr txBox="1"/>
      </xdr:nvSpPr>
      <xdr:spPr>
        <a:xfrm>
          <a:off x="4686300"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158750</xdr:rowOff>
    </xdr:from>
    <xdr:to>
      <xdr:col>5</xdr:col>
      <xdr:colOff>409575</xdr:colOff>
      <xdr:row>62</xdr:row>
      <xdr:rowOff>88900</xdr:rowOff>
    </xdr:to>
    <xdr:sp macro="" textlink="">
      <xdr:nvSpPr>
        <xdr:cNvPr id="101" name="円/楕円 100"/>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133350</xdr:rowOff>
    </xdr:from>
    <xdr:to>
      <xdr:col>6</xdr:col>
      <xdr:colOff>511175</xdr:colOff>
      <xdr:row>62</xdr:row>
      <xdr:rowOff>38100</xdr:rowOff>
    </xdr:to>
    <xdr:cxnSp macro="">
      <xdr:nvCxnSpPr>
        <xdr:cNvPr id="102" name="直線コネクタ 101"/>
        <xdr:cNvCxnSpPr/>
      </xdr:nvCxnSpPr>
      <xdr:spPr>
        <a:xfrm flipV="1">
          <a:off x="3797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105427</xdr:rowOff>
    </xdr:from>
    <xdr:ext cx="405111" cy="259045"/>
    <xdr:sp macro="" textlink="">
      <xdr:nvSpPr>
        <xdr:cNvPr id="103" name="n_1mainValue【陸上競技場・野球場・球技場】&#10;有形固定資産減価償却率"/>
        <xdr:cNvSpPr txBox="1"/>
      </xdr:nvSpPr>
      <xdr:spPr>
        <a:xfrm>
          <a:off x="3582043"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05" name="正方形/長方形 10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06" name="正方形/長方形 10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10" name="テキスト ボックス 1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0.469</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0.471</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0.472</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0.473</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0.474</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21"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120650</xdr:rowOff>
    </xdr:from>
    <xdr:to>
      <xdr:col>15</xdr:col>
      <xdr:colOff>231775</xdr:colOff>
      <xdr:row>64</xdr:row>
      <xdr:rowOff>50800</xdr:rowOff>
    </xdr:to>
    <xdr:sp macro="" textlink="">
      <xdr:nvSpPr>
        <xdr:cNvPr id="127" name="円/楕円 126"/>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63</xdr:row>
      <xdr:rowOff>22877</xdr:rowOff>
    </xdr:from>
    <xdr:ext cx="469744" cy="259045"/>
    <xdr:sp macro="" textlink="">
      <xdr:nvSpPr>
        <xdr:cNvPr id="128" name="【陸上競技場・野球場・球技場】&#10;一人当たり面積該当値テキスト"/>
        <xdr:cNvSpPr txBox="1"/>
      </xdr:nvSpPr>
      <xdr:spPr>
        <a:xfrm>
          <a:off x="105283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120650</xdr:rowOff>
    </xdr:from>
    <xdr:to>
      <xdr:col>14</xdr:col>
      <xdr:colOff>79375</xdr:colOff>
      <xdr:row>56</xdr:row>
      <xdr:rowOff>50800</xdr:rowOff>
    </xdr:to>
    <xdr:sp macro="" textlink="">
      <xdr:nvSpPr>
        <xdr:cNvPr id="129" name="円/楕円 128"/>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0</xdr:rowOff>
    </xdr:from>
    <xdr:to>
      <xdr:col>15</xdr:col>
      <xdr:colOff>180975</xdr:colOff>
      <xdr:row>64</xdr:row>
      <xdr:rowOff>0</xdr:rowOff>
    </xdr:to>
    <xdr:cxnSp macro="">
      <xdr:nvCxnSpPr>
        <xdr:cNvPr id="130" name="直線コネクタ 129"/>
        <xdr:cNvCxnSpPr/>
      </xdr:nvCxnSpPr>
      <xdr:spPr>
        <a:xfrm>
          <a:off x="9639300" y="960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67327</xdr:rowOff>
    </xdr:from>
    <xdr:ext cx="469744" cy="259045"/>
    <xdr:sp macro="" textlink="">
      <xdr:nvSpPr>
        <xdr:cNvPr id="131" name="n_1mainValue【陸上競技場・野球場・球技場】&#10;一人当たり面積"/>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33" name="正方形/長方形 13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34" name="正方形/長方形 13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52.5</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2" name="テキスト ボックス 1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3" name="テキスト ボックス 1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4" name="テキスト ボックス 1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5" name="テキスト ボックス 1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6" name="テキスト ボックス 1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139700</xdr:rowOff>
    </xdr:from>
    <xdr:to>
      <xdr:col>6</xdr:col>
      <xdr:colOff>561975</xdr:colOff>
      <xdr:row>79</xdr:row>
      <xdr:rowOff>69850</xdr:rowOff>
    </xdr:to>
    <xdr:sp macro="" textlink="">
      <xdr:nvSpPr>
        <xdr:cNvPr id="157" name="円/楕円 156"/>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41927</xdr:rowOff>
    </xdr:from>
    <xdr:ext cx="405111" cy="259045"/>
    <xdr:sp macro="" textlink="">
      <xdr:nvSpPr>
        <xdr:cNvPr id="158" name="【県民会館】&#10;有形固定資産減価償却率該当値テキスト"/>
        <xdr:cNvSpPr txBox="1"/>
      </xdr:nvSpPr>
      <xdr:spPr>
        <a:xfrm>
          <a:off x="4686300"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158750</xdr:rowOff>
    </xdr:from>
    <xdr:to>
      <xdr:col>5</xdr:col>
      <xdr:colOff>409575</xdr:colOff>
      <xdr:row>86</xdr:row>
      <xdr:rowOff>88900</xdr:rowOff>
    </xdr:to>
    <xdr:sp macro="" textlink="">
      <xdr:nvSpPr>
        <xdr:cNvPr id="159" name="円/楕円 158"/>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19050</xdr:rowOff>
    </xdr:from>
    <xdr:to>
      <xdr:col>6</xdr:col>
      <xdr:colOff>511175</xdr:colOff>
      <xdr:row>86</xdr:row>
      <xdr:rowOff>38100</xdr:rowOff>
    </xdr:to>
    <xdr:cxnSp macro="">
      <xdr:nvCxnSpPr>
        <xdr:cNvPr id="160" name="直線コネクタ 159"/>
        <xdr:cNvCxnSpPr/>
      </xdr:nvCxnSpPr>
      <xdr:spPr>
        <a:xfrm flipV="1">
          <a:off x="3797300" y="13563600"/>
          <a:ext cx="8382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105427</xdr:rowOff>
    </xdr:from>
    <xdr:ext cx="405111" cy="259045"/>
    <xdr:sp macro="" textlink="">
      <xdr:nvSpPr>
        <xdr:cNvPr id="161" name="n_1mainValue【県民会館】&#10;有形固定資産減価償却率"/>
        <xdr:cNvSpPr txBox="1"/>
      </xdr:nvSpPr>
      <xdr:spPr>
        <a:xfrm>
          <a:off x="3582043"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63" name="正方形/長方形 16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64" name="正方形/長方形 16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5" name="正方形/長方形 1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68" name="テキスト ボックス 16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69" name="直線コネクタ 1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0" name="テキスト ボックス 1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1" name="直線コネクタ 1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2" name="テキスト ボックス 1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73"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74" name="テキスト ボックス 1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75" name="テキスト ボックス 1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76" name="テキスト ボックス 1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77" name="テキスト ボックス 1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78" name="テキスト ボックス 1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79" name="円/楕円 178"/>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81</xdr:row>
      <xdr:rowOff>60977</xdr:rowOff>
    </xdr:from>
    <xdr:ext cx="469744" cy="259045"/>
    <xdr:sp macro="" textlink="">
      <xdr:nvSpPr>
        <xdr:cNvPr id="180" name="【県民会館】&#10;一人当たり面積該当値テキスト"/>
        <xdr:cNvSpPr txBox="1"/>
      </xdr:nvSpPr>
      <xdr:spPr>
        <a:xfrm>
          <a:off x="10528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158750</xdr:rowOff>
    </xdr:from>
    <xdr:to>
      <xdr:col>14</xdr:col>
      <xdr:colOff>79375</xdr:colOff>
      <xdr:row>82</xdr:row>
      <xdr:rowOff>88900</xdr:rowOff>
    </xdr:to>
    <xdr:sp macro="" textlink="">
      <xdr:nvSpPr>
        <xdr:cNvPr id="181" name="円/楕円 180"/>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38100</xdr:rowOff>
    </xdr:from>
    <xdr:to>
      <xdr:col>15</xdr:col>
      <xdr:colOff>180975</xdr:colOff>
      <xdr:row>82</xdr:row>
      <xdr:rowOff>38100</xdr:rowOff>
    </xdr:to>
    <xdr:cxnSp macro="">
      <xdr:nvCxnSpPr>
        <xdr:cNvPr id="182" name="直線コネクタ 181"/>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105427</xdr:rowOff>
    </xdr:from>
    <xdr:ext cx="469744" cy="259045"/>
    <xdr:sp macro="" textlink="">
      <xdr:nvSpPr>
        <xdr:cNvPr id="183" name="n_1mainValue【県民会館】&#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84" name="正方形/長方形 1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85" name="正方形/長方形 184"/>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86" name="正方形/長方形 185"/>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8" name="テキスト ボックス 1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9" name="直線コネクタ 1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90" name="テキスト ボックス 18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91" name="直線コネクタ 1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92" name="テキスト ボックス 19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93" name="直線コネクタ 1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94" name="テキスト ボックス 1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95" name="直線コネクタ 1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96" name="テキスト ボックス 1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97" name="直線コネクタ 1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98" name="テキスト ボックス 1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99" name="直線コネクタ 1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00" name="テキスト ボックス 1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01" name="直線コネクタ 2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02" name="テキスト ボックス 20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04" name="テキスト ボックス 20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05"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06" name="テキスト ボックス 2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07" name="テキスト ボックス 2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08" name="テキスト ボックス 2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09" name="テキスト ボックス 2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10" name="テキスト ボックス 2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109</xdr:row>
      <xdr:rowOff>33564</xdr:rowOff>
    </xdr:from>
    <xdr:to>
      <xdr:col>6</xdr:col>
      <xdr:colOff>561975</xdr:colOff>
      <xdr:row>109</xdr:row>
      <xdr:rowOff>135164</xdr:rowOff>
    </xdr:to>
    <xdr:sp macro="" textlink="">
      <xdr:nvSpPr>
        <xdr:cNvPr id="211" name="円/楕円 210"/>
        <xdr:cNvSpPr/>
      </xdr:nvSpPr>
      <xdr:spPr>
        <a:xfrm>
          <a:off x="4584700" y="187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108</xdr:row>
      <xdr:rowOff>107241</xdr:rowOff>
    </xdr:from>
    <xdr:ext cx="405111" cy="259045"/>
    <xdr:sp macro="" textlink="">
      <xdr:nvSpPr>
        <xdr:cNvPr id="212" name="【保健所】&#10;有形固定資産減価償却率該当値テキスト"/>
        <xdr:cNvSpPr txBox="1"/>
      </xdr:nvSpPr>
      <xdr:spPr>
        <a:xfrm>
          <a:off x="4686300" y="186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41729</xdr:rowOff>
    </xdr:from>
    <xdr:to>
      <xdr:col>5</xdr:col>
      <xdr:colOff>409575</xdr:colOff>
      <xdr:row>100</xdr:row>
      <xdr:rowOff>143329</xdr:rowOff>
    </xdr:to>
    <xdr:sp macro="" textlink="">
      <xdr:nvSpPr>
        <xdr:cNvPr id="213" name="円/楕円 212"/>
        <xdr:cNvSpPr/>
      </xdr:nvSpPr>
      <xdr:spPr>
        <a:xfrm>
          <a:off x="3746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92529</xdr:rowOff>
    </xdr:from>
    <xdr:to>
      <xdr:col>6</xdr:col>
      <xdr:colOff>511175</xdr:colOff>
      <xdr:row>109</xdr:row>
      <xdr:rowOff>84364</xdr:rowOff>
    </xdr:to>
    <xdr:cxnSp macro="">
      <xdr:nvCxnSpPr>
        <xdr:cNvPr id="214" name="直線コネクタ 213"/>
        <xdr:cNvCxnSpPr/>
      </xdr:nvCxnSpPr>
      <xdr:spPr>
        <a:xfrm>
          <a:off x="3797300" y="17237529"/>
          <a:ext cx="838200" cy="15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159856</xdr:rowOff>
    </xdr:from>
    <xdr:ext cx="405111" cy="259045"/>
    <xdr:sp macro="" textlink="">
      <xdr:nvSpPr>
        <xdr:cNvPr id="215" name="n_1mainValue【保健所】&#10;有形固定資産減価償却率"/>
        <xdr:cNvSpPr txBox="1"/>
      </xdr:nvSpPr>
      <xdr:spPr>
        <a:xfrm>
          <a:off x="3582043"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17" name="正方形/長方形 21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18" name="正方形/長方形 21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20" name="テキスト ボックス 2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21" name="直線コネクタ 2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22" name="テキスト ボックス 22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23" name="直線コネクタ 2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24" name="テキスト ボックス 2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25" name="直線コネクタ 2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26" name="テキスト ボックス 2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27"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28" name="テキスト ボックス 2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9" name="テキスト ボックス 2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30" name="テキスト ボックス 2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1" name="テキスト ボックス 2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2" name="テキスト ボックス 2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33" name="円/楕円 232"/>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103</xdr:row>
      <xdr:rowOff>99077</xdr:rowOff>
    </xdr:from>
    <xdr:ext cx="469744" cy="259045"/>
    <xdr:sp macro="" textlink="">
      <xdr:nvSpPr>
        <xdr:cNvPr id="234" name="【保健所】&#10;一人当たり面積該当値テキスト"/>
        <xdr:cNvSpPr txBox="1"/>
      </xdr:nvSpPr>
      <xdr:spPr>
        <a:xfrm>
          <a:off x="10528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25400</xdr:rowOff>
    </xdr:from>
    <xdr:to>
      <xdr:col>14</xdr:col>
      <xdr:colOff>79375</xdr:colOff>
      <xdr:row>104</xdr:row>
      <xdr:rowOff>127000</xdr:rowOff>
    </xdr:to>
    <xdr:sp macro="" textlink="">
      <xdr:nvSpPr>
        <xdr:cNvPr id="235" name="円/楕円 234"/>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76200</xdr:rowOff>
    </xdr:from>
    <xdr:to>
      <xdr:col>15</xdr:col>
      <xdr:colOff>180975</xdr:colOff>
      <xdr:row>104</xdr:row>
      <xdr:rowOff>76200</xdr:rowOff>
    </xdr:to>
    <xdr:cxnSp macro="">
      <xdr:nvCxnSpPr>
        <xdr:cNvPr id="236" name="直線コネクタ 235"/>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143527</xdr:rowOff>
    </xdr:from>
    <xdr:ext cx="469744" cy="259045"/>
    <xdr:sp macro="" textlink="">
      <xdr:nvSpPr>
        <xdr:cNvPr id="237" name="n_1mainValue【保健所】&#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39" name="正方形/長方形 23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40" name="正方形/長方形 23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4" name="テキスト ボックス 2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5" name="直線コネクタ 2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6" name="テキスト ボックス 2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24.5</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7" name="直線コネクタ 2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8" name="テキスト ボックス 2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9" name="直線コネクタ 2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0" name="テキスト ボックス 2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25.5</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1" name="直線コネクタ 2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2" name="テキスト ボックス 2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3" name="直線コネクタ 2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54" name="テキスト ボックス 25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263" name="円/楕円 262"/>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156227</xdr:rowOff>
    </xdr:from>
    <xdr:ext cx="405111" cy="259045"/>
    <xdr:sp macro="" textlink="">
      <xdr:nvSpPr>
        <xdr:cNvPr id="264" name="【試験研究機関】&#10;有形固定資産減価償却率該当値テキスト"/>
        <xdr:cNvSpPr txBox="1"/>
      </xdr:nvSpPr>
      <xdr:spPr>
        <a:xfrm>
          <a:off x="163703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158750</xdr:rowOff>
    </xdr:from>
    <xdr:to>
      <xdr:col>22</xdr:col>
      <xdr:colOff>415925</xdr:colOff>
      <xdr:row>42</xdr:row>
      <xdr:rowOff>88900</xdr:rowOff>
    </xdr:to>
    <xdr:sp macro="" textlink="">
      <xdr:nvSpPr>
        <xdr:cNvPr id="265" name="円/楕円 264"/>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42</xdr:row>
      <xdr:rowOff>38100</xdr:rowOff>
    </xdr:to>
    <xdr:cxnSp macro="">
      <xdr:nvCxnSpPr>
        <xdr:cNvPr id="266" name="直線コネクタ 265"/>
        <xdr:cNvCxnSpPr/>
      </xdr:nvCxnSpPr>
      <xdr:spPr>
        <a:xfrm flipV="1">
          <a:off x="15481300" y="57912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105427</xdr:rowOff>
    </xdr:from>
    <xdr:ext cx="405111" cy="259045"/>
    <xdr:sp macro="" textlink="">
      <xdr:nvSpPr>
        <xdr:cNvPr id="267" name="n_1mainValue【試験研究機関】&#10;有形固定資産減価償却率"/>
        <xdr:cNvSpPr txBox="1"/>
      </xdr:nvSpPr>
      <xdr:spPr>
        <a:xfrm>
          <a:off x="15266043"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69" name="正方形/長方形 26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70" name="正方形/長方形 26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1" name="正方形/長方形 2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2" name="テキスト ボックス 2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3" name="直線コネクタ 2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74" name="テキスト ボックス 27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6" name="テキスト ボックス 2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8" name="テキスト ボックス 2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0" name="テキスト ボックス 2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1" name="テキスト ボックス 2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2" name="テキスト ボックス 2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3" name="テキスト ボックス 2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4" name="テキスト ボックス 2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85" name="円/楕円 284"/>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156227</xdr:rowOff>
    </xdr:from>
    <xdr:ext cx="469744" cy="259045"/>
    <xdr:sp macro="" textlink="">
      <xdr:nvSpPr>
        <xdr:cNvPr id="286" name="【試験研究機関】&#10;一人当たり面積該当値テキスト"/>
        <xdr:cNvSpPr txBox="1"/>
      </xdr:nvSpPr>
      <xdr:spPr>
        <a:xfrm>
          <a:off x="22212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82550</xdr:rowOff>
    </xdr:from>
    <xdr:to>
      <xdr:col>31</xdr:col>
      <xdr:colOff>85725</xdr:colOff>
      <xdr:row>38</xdr:row>
      <xdr:rowOff>12700</xdr:rowOff>
    </xdr:to>
    <xdr:sp macro="" textlink="">
      <xdr:nvSpPr>
        <xdr:cNvPr id="287" name="円/楕円 286"/>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133350</xdr:rowOff>
    </xdr:from>
    <xdr:to>
      <xdr:col>32</xdr:col>
      <xdr:colOff>187325</xdr:colOff>
      <xdr:row>37</xdr:row>
      <xdr:rowOff>133350</xdr:rowOff>
    </xdr:to>
    <xdr:cxnSp macro="">
      <xdr:nvCxnSpPr>
        <xdr:cNvPr id="288" name="直線コネクタ 287"/>
        <xdr:cNvCxnSpPr/>
      </xdr:nvCxnSpPr>
      <xdr:spPr>
        <a:xfrm>
          <a:off x="21323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29227</xdr:rowOff>
    </xdr:from>
    <xdr:ext cx="469744" cy="259045"/>
    <xdr:sp macro="" textlink="">
      <xdr:nvSpPr>
        <xdr:cNvPr id="289" name="n_1mainValue【試験研究機関】&#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91" name="正方形/長方形 290"/>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92" name="正方形/長方形 291"/>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3" name="正方形/長方形 2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4" name="テキスト ボックス 2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5" name="直線コネクタ 2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6" name="テキスト ボックス 2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34.4</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7" name="直線コネクタ 2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98" name="テキスト ボックス 2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34.5</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9" name="直線コネクタ 2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0" name="テキスト ボックス 2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34.6</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1"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07" name="円/楕円 306"/>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308" name="【警察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09" name="円/楕円 308"/>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0</xdr:rowOff>
    </xdr:to>
    <xdr:cxnSp macro="">
      <xdr:nvCxnSpPr>
        <xdr:cNvPr id="310" name="直線コネクタ 309"/>
        <xdr:cNvCxnSpPr/>
      </xdr:nvCxnSpPr>
      <xdr:spPr>
        <a:xfrm>
          <a:off x="15481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67327</xdr:rowOff>
    </xdr:from>
    <xdr:ext cx="405111" cy="259045"/>
    <xdr:sp macro="" textlink="">
      <xdr:nvSpPr>
        <xdr:cNvPr id="311" name="n_1mainValue【警察施設】&#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13" name="正方形/長方形 31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14" name="正方形/長方形 31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6" name="テキスト ボックス 3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7" name="直線コネクタ 3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18" name="テキスト ボックス 3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0.102</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19" name="直線コネクタ 3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20" name="テキスト ボックス 3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0.103</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21" name="直線コネクタ 3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22" name="テキスト ボックス 3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3" name="直線コネクタ 3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4" name="テキスト ボックス 3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5"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6" name="テキスト ボックス 3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82550</xdr:rowOff>
    </xdr:from>
    <xdr:to>
      <xdr:col>32</xdr:col>
      <xdr:colOff>238125</xdr:colOff>
      <xdr:row>58</xdr:row>
      <xdr:rowOff>12700</xdr:rowOff>
    </xdr:to>
    <xdr:sp macro="" textlink="">
      <xdr:nvSpPr>
        <xdr:cNvPr id="331" name="円/楕円 330"/>
        <xdr:cNvSpPr/>
      </xdr:nvSpPr>
      <xdr:spPr>
        <a:xfrm>
          <a:off x="22110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156227</xdr:rowOff>
    </xdr:from>
    <xdr:ext cx="469744" cy="259045"/>
    <xdr:sp macro="" textlink="">
      <xdr:nvSpPr>
        <xdr:cNvPr id="332" name="【警察施設】&#10;一人当たり面積該当値テキスト"/>
        <xdr:cNvSpPr txBox="1"/>
      </xdr:nvSpPr>
      <xdr:spPr>
        <a:xfrm>
          <a:off x="22212300"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158750</xdr:rowOff>
    </xdr:from>
    <xdr:to>
      <xdr:col>31</xdr:col>
      <xdr:colOff>85725</xdr:colOff>
      <xdr:row>62</xdr:row>
      <xdr:rowOff>88900</xdr:rowOff>
    </xdr:to>
    <xdr:sp macro="" textlink="">
      <xdr:nvSpPr>
        <xdr:cNvPr id="333" name="円/楕円 33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133350</xdr:rowOff>
    </xdr:from>
    <xdr:to>
      <xdr:col>32</xdr:col>
      <xdr:colOff>187325</xdr:colOff>
      <xdr:row>62</xdr:row>
      <xdr:rowOff>38100</xdr:rowOff>
    </xdr:to>
    <xdr:cxnSp macro="">
      <xdr:nvCxnSpPr>
        <xdr:cNvPr id="334" name="直線コネクタ 333"/>
        <xdr:cNvCxnSpPr/>
      </xdr:nvCxnSpPr>
      <xdr:spPr>
        <a:xfrm flipV="1">
          <a:off x="21323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105427</xdr:rowOff>
    </xdr:from>
    <xdr:ext cx="469744" cy="259045"/>
    <xdr:sp macro="" textlink="">
      <xdr:nvSpPr>
        <xdr:cNvPr id="335" name="n_1mainValue【警察施設】&#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37" name="正方形/長方形 33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38" name="正方形/長方形 33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42" name="テキスト ボックス 34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48.3</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3" name="直線コネクタ 3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4" name="テキスト ボックス 3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48.6</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45" name="直線コネクタ 3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46" name="テキスト ボックス 3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48.9</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47" name="直線コネクタ 3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48" name="テキスト ボックス 3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49.2</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49" name="直線コネクタ 3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0" name="テキスト ボックス 3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1" name="直線コネクタ 3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52" name="テキスト ボックス 3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49.8</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54" name="テキスト ボックス 35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50.1</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5"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56" name="テキスト ボックス 3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7" name="テキスト ボックス 3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8" name="テキスト ボックス 3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9" name="テキスト ボックス 3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0" name="テキスト ボックス 3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38100</xdr:rowOff>
    </xdr:from>
    <xdr:to>
      <xdr:col>23</xdr:col>
      <xdr:colOff>568325</xdr:colOff>
      <xdr:row>78</xdr:row>
      <xdr:rowOff>139700</xdr:rowOff>
    </xdr:to>
    <xdr:sp macro="" textlink="">
      <xdr:nvSpPr>
        <xdr:cNvPr id="361" name="円/楕円 360"/>
        <xdr:cNvSpPr/>
      </xdr:nvSpPr>
      <xdr:spPr>
        <a:xfrm>
          <a:off x="16268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111777</xdr:rowOff>
    </xdr:from>
    <xdr:ext cx="405111" cy="259045"/>
    <xdr:sp macro="" textlink="">
      <xdr:nvSpPr>
        <xdr:cNvPr id="362" name="【庁舎】&#10;有形固定資産減価償却率該当値テキスト"/>
        <xdr:cNvSpPr txBox="1"/>
      </xdr:nvSpPr>
      <xdr:spPr>
        <a:xfrm>
          <a:off x="163703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63500</xdr:rowOff>
    </xdr:from>
    <xdr:to>
      <xdr:col>22</xdr:col>
      <xdr:colOff>415925</xdr:colOff>
      <xdr:row>86</xdr:row>
      <xdr:rowOff>165100</xdr:rowOff>
    </xdr:to>
    <xdr:sp macro="" textlink="">
      <xdr:nvSpPr>
        <xdr:cNvPr id="363" name="円/楕円 3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88900</xdr:rowOff>
    </xdr:from>
    <xdr:to>
      <xdr:col>23</xdr:col>
      <xdr:colOff>517525</xdr:colOff>
      <xdr:row>86</xdr:row>
      <xdr:rowOff>114300</xdr:rowOff>
    </xdr:to>
    <xdr:cxnSp macro="">
      <xdr:nvCxnSpPr>
        <xdr:cNvPr id="364" name="直線コネクタ 363"/>
        <xdr:cNvCxnSpPr/>
      </xdr:nvCxnSpPr>
      <xdr:spPr>
        <a:xfrm flipV="1">
          <a:off x="15481300" y="13462000"/>
          <a:ext cx="838200" cy="139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10177</xdr:rowOff>
    </xdr:from>
    <xdr:ext cx="405111" cy="259045"/>
    <xdr:sp macro="" textlink="">
      <xdr:nvSpPr>
        <xdr:cNvPr id="365" name="n_1mainValue【庁舎】&#10;有形固定資産減価償却率"/>
        <xdr:cNvSpPr txBox="1"/>
      </xdr:nvSpPr>
      <xdr:spPr>
        <a:xfrm>
          <a:off x="15266043" y="1458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67" name="正方形/長方形 366"/>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68" name="正方形/長方形 367"/>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9" name="正方形/長方形 3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0" name="テキスト ボックス 3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1" name="直線コネクタ 3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72" name="テキスト ボックス 3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0.053</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73" name="直線コネクタ 3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4" name="テキスト ボックス 3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0.054</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5" name="直線コネクタ 3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6" name="テキスト ボックス 3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7" name="直線コネクタ 3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8" name="テキスト ボックス 3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0.056</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9" name="直線コネクタ 3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80" name="テキスト ボックス 3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0.057</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81" name="直線コネクタ 3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2" name="テキスト ボックス 3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3" name="直線コネクタ 3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4" name="テキスト ボックス 3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0.059</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5"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63500</xdr:rowOff>
    </xdr:from>
    <xdr:to>
      <xdr:col>32</xdr:col>
      <xdr:colOff>238125</xdr:colOff>
      <xdr:row>86</xdr:row>
      <xdr:rowOff>165100</xdr:rowOff>
    </xdr:to>
    <xdr:sp macro="" textlink="">
      <xdr:nvSpPr>
        <xdr:cNvPr id="391" name="円/楕円 39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85</xdr:row>
      <xdr:rowOff>137177</xdr:rowOff>
    </xdr:from>
    <xdr:ext cx="469744" cy="259045"/>
    <xdr:sp macro="" textlink="">
      <xdr:nvSpPr>
        <xdr:cNvPr id="392" name="【庁舎】&#10;一人当たり面積該当値テキスト"/>
        <xdr:cNvSpPr txBox="1"/>
      </xdr:nvSpPr>
      <xdr:spPr>
        <a:xfrm>
          <a:off x="222123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82550</xdr:rowOff>
    </xdr:from>
    <xdr:to>
      <xdr:col>31</xdr:col>
      <xdr:colOff>85725</xdr:colOff>
      <xdr:row>78</xdr:row>
      <xdr:rowOff>12700</xdr:rowOff>
    </xdr:to>
    <xdr:sp macro="" textlink="">
      <xdr:nvSpPr>
        <xdr:cNvPr id="393" name="円/楕円 392"/>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133350</xdr:rowOff>
    </xdr:from>
    <xdr:to>
      <xdr:col>32</xdr:col>
      <xdr:colOff>187325</xdr:colOff>
      <xdr:row>86</xdr:row>
      <xdr:rowOff>114300</xdr:rowOff>
    </xdr:to>
    <xdr:cxnSp macro="">
      <xdr:nvCxnSpPr>
        <xdr:cNvPr id="394" name="直線コネクタ 393"/>
        <xdr:cNvCxnSpPr/>
      </xdr:nvCxnSpPr>
      <xdr:spPr>
        <a:xfrm>
          <a:off x="21323300" y="13335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76</xdr:row>
      <xdr:rowOff>29227</xdr:rowOff>
    </xdr:from>
    <xdr:ext cx="469744" cy="259045"/>
    <xdr:sp macro="" textlink="">
      <xdr:nvSpPr>
        <xdr:cNvPr id="395" name="n_1mainValue【庁舎】&#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397" name="正方形/長方形 39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398" name="正方形/長方形 39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2" name="テキスト ボックス 4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40.6</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3" name="直線コネクタ 4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4" name="テキスト ボックス 4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40.7</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40.8</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8" name="テキスト ボックス 40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40.9</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9" name="【消防施設】&#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158750</xdr:rowOff>
    </xdr:from>
    <xdr:to>
      <xdr:col>23</xdr:col>
      <xdr:colOff>568325</xdr:colOff>
      <xdr:row>102</xdr:row>
      <xdr:rowOff>88900</xdr:rowOff>
    </xdr:to>
    <xdr:sp macro="" textlink="">
      <xdr:nvSpPr>
        <xdr:cNvPr id="415" name="円/楕円 414"/>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101</xdr:row>
      <xdr:rowOff>60977</xdr:rowOff>
    </xdr:from>
    <xdr:ext cx="405111" cy="259045"/>
    <xdr:sp macro="" textlink="">
      <xdr:nvSpPr>
        <xdr:cNvPr id="416" name="【消防施設】&#10;有形固定資産減価償却率該当値テキスト"/>
        <xdr:cNvSpPr txBox="1"/>
      </xdr:nvSpPr>
      <xdr:spPr>
        <a:xfrm>
          <a:off x="163703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63500</xdr:rowOff>
    </xdr:from>
    <xdr:to>
      <xdr:col>22</xdr:col>
      <xdr:colOff>415925</xdr:colOff>
      <xdr:row>106</xdr:row>
      <xdr:rowOff>165100</xdr:rowOff>
    </xdr:to>
    <xdr:sp macro="" textlink="">
      <xdr:nvSpPr>
        <xdr:cNvPr id="417" name="円/楕円 416"/>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38100</xdr:rowOff>
    </xdr:from>
    <xdr:to>
      <xdr:col>23</xdr:col>
      <xdr:colOff>517525</xdr:colOff>
      <xdr:row>106</xdr:row>
      <xdr:rowOff>114300</xdr:rowOff>
    </xdr:to>
    <xdr:cxnSp macro="">
      <xdr:nvCxnSpPr>
        <xdr:cNvPr id="418" name="直線コネクタ 417"/>
        <xdr:cNvCxnSpPr/>
      </xdr:nvCxnSpPr>
      <xdr:spPr>
        <a:xfrm flipV="1">
          <a:off x="15481300" y="1752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10177</xdr:rowOff>
    </xdr:from>
    <xdr:ext cx="405111" cy="259045"/>
    <xdr:sp macro="" textlink="">
      <xdr:nvSpPr>
        <xdr:cNvPr id="419" name="n_1mainValue【消防施設】&#10;有形固定資産減価償却率"/>
        <xdr:cNvSpPr txBox="1"/>
      </xdr:nvSpPr>
      <xdr:spPr>
        <a:xfrm>
          <a:off x="15266043"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0" name="正方形/長方形 4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421" name="正方形/長方形 420"/>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422" name="正方形/長方形 421"/>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3" name="正方形/長方形 4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6" name="テキスト ボックス 4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0.047</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9" name="直線コネクタ 4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0" name="テキスト ボックス 4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1" name="直線コネクタ 4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2" name="テキスト ボックス 4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0.049</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3" name="【消防施設】&#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4" name="テキスト ボックス 4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5" name="テキスト ボックス 4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6" name="テキスト ボックス 4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7" name="テキスト ボックス 4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8" name="テキスト ボックス 4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439" name="円/楕円 438"/>
        <xdr:cNvSpPr/>
      </xdr:nvSpPr>
      <xdr:spPr>
        <a:xfrm>
          <a:off x="22110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101</xdr:row>
      <xdr:rowOff>60977</xdr:rowOff>
    </xdr:from>
    <xdr:ext cx="469744" cy="259045"/>
    <xdr:sp macro="" textlink="">
      <xdr:nvSpPr>
        <xdr:cNvPr id="440" name="【消防施設】&#10;一人当たり面積該当値テキスト"/>
        <xdr:cNvSpPr txBox="1"/>
      </xdr:nvSpPr>
      <xdr:spPr>
        <a:xfrm>
          <a:off x="22212300"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63500</xdr:rowOff>
    </xdr:from>
    <xdr:to>
      <xdr:col>31</xdr:col>
      <xdr:colOff>85725</xdr:colOff>
      <xdr:row>106</xdr:row>
      <xdr:rowOff>165100</xdr:rowOff>
    </xdr:to>
    <xdr:sp macro="" textlink="">
      <xdr:nvSpPr>
        <xdr:cNvPr id="441" name="円/楕円 440"/>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38100</xdr:rowOff>
    </xdr:from>
    <xdr:to>
      <xdr:col>32</xdr:col>
      <xdr:colOff>187325</xdr:colOff>
      <xdr:row>106</xdr:row>
      <xdr:rowOff>114300</xdr:rowOff>
    </xdr:to>
    <xdr:cxnSp macro="">
      <xdr:nvCxnSpPr>
        <xdr:cNvPr id="442" name="直線コネクタ 441"/>
        <xdr:cNvCxnSpPr/>
      </xdr:nvCxnSpPr>
      <xdr:spPr>
        <a:xfrm flipV="1">
          <a:off x="21323300" y="1752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10177</xdr:rowOff>
    </xdr:from>
    <xdr:ext cx="469744" cy="259045"/>
    <xdr:sp macro="" textlink="">
      <xdr:nvSpPr>
        <xdr:cNvPr id="443" name="n_1mainValue【消防施設】&#10;一人当たり面積"/>
        <xdr:cNvSpPr txBox="1"/>
      </xdr:nvSpPr>
      <xdr:spPr>
        <a:xfrm>
          <a:off x="21075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4" name="正方形/長方形 4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5" name="正方形/長方形 4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6" name="テキスト ボックス 4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・都有施設は、昭和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か年維持更新計画」を策定し、計画的な維持更新を着実に進めてきた。そして、平成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年３月には、「第二次　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維持更新の対象とすべき都有施設を改めて整理し直し計画的に進めている。こうした取組により、都は、都道府県平均の有形固定資産減価償却率と比較して、多くの施設類型において低くなっていると考えられる。</a:t>
          </a:r>
          <a:endParaRPr lang="ja-JP" altLang="ja-JP" sz="1400">
            <a:effectLst/>
          </a:endParaRPr>
        </a:p>
        <a:p>
          <a:r>
            <a:rPr kumimoji="1" lang="ja-JP" altLang="ja-JP" sz="1100">
              <a:solidFill>
                <a:schemeClr val="dk1"/>
              </a:solidFill>
              <a:effectLst/>
              <a:latin typeface="+mn-lt"/>
              <a:ea typeface="+mn-ea"/>
              <a:cs typeface="+mn-cs"/>
            </a:rPr>
            <a:t>・また、都庁舎は平成３年４月に開庁してから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年２月には「都庁舎の設備更新等に関する方針」を策定し設備更新に係る工事の準備を進めてきた。これに基づき「都庁舎改修プロジェクト」を策定し、平成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年度までに改修を完了する予定としている。</a:t>
          </a:r>
          <a:endParaRPr lang="ja-JP" altLang="ja-JP" sz="1400">
            <a:effectLst/>
          </a:endParaRPr>
        </a:p>
        <a:p>
          <a:r>
            <a:rPr kumimoji="1" lang="ja-JP" altLang="ja-JP" sz="1100">
              <a:solidFill>
                <a:schemeClr val="dk1"/>
              </a:solidFill>
              <a:effectLst/>
              <a:latin typeface="+mn-lt"/>
              <a:ea typeface="+mn-ea"/>
              <a:cs typeface="+mn-cs"/>
            </a:rPr>
            <a:t>・また、試験研究機関の数値は平均と比べ特に低くなっているが、これは昭和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年代に設立された東京都神経科学総合研究所・東京都精神医学総合研究所・東京都臨床医学総合研究所を統合し、平成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年に新たに東京都医学総合研究所を発足したことが主な要因となっている。</a:t>
          </a:r>
          <a:endParaRPr lang="ja-JP" altLang="ja-JP" sz="1400">
            <a:effectLst/>
          </a:endParaRPr>
        </a:p>
        <a:p>
          <a:r>
            <a:rPr kumimoji="1" lang="ja-JP" altLang="ja-JP" sz="1100">
              <a:solidFill>
                <a:schemeClr val="dk1"/>
              </a:solidFill>
              <a:effectLst/>
              <a:latin typeface="+mn-lt"/>
              <a:ea typeface="+mn-ea"/>
              <a:cs typeface="+mn-cs"/>
            </a:rPr>
            <a:t>・なお、保健所の数値は平成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に減少しているが、これは現庁舎建替え工事を行っている「多摩立川保健所」や、施設全般にわたって老朽化が著しく施設の利便性も低い「西多摩保健所」の改築等により、減価償却累計額が減少し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15</xdr:col>
      <xdr:colOff>431800</xdr:colOff>
      <xdr:row>8</xdr:row>
      <xdr:rowOff>152400</xdr:rowOff>
    </xdr:from>
    <xdr:to>
      <xdr:col>17</xdr:col>
      <xdr:colOff>495300</xdr:colOff>
      <xdr:row>11</xdr:row>
      <xdr:rowOff>19050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50800</xdr:rowOff>
    </xdr:from>
    <xdr:to>
      <xdr:col>17</xdr:col>
      <xdr:colOff>565150</xdr:colOff>
      <xdr:row>10</xdr:row>
      <xdr:rowOff>133350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508000</xdr:colOff>
      <xdr:row>9</xdr:row>
      <xdr:rowOff>158750</xdr:rowOff>
    </xdr:from>
    <xdr:to>
      <xdr:col>15</xdr:col>
      <xdr:colOff>679450</xdr:colOff>
      <xdr:row>9</xdr:row>
      <xdr:rowOff>158750</xdr:rowOff>
    </xdr:to>
    <xdr:cxnSp macro="">
      <xdr:nvCxnSpPr>
        <xdr:cNvPr id="20" name="直線コネクタ 19">
          <a:extLst>
            <a:ext uri="{FF2B5EF4-FFF2-40B4-BE49-F238E27FC236}">
              <a16:creationId xmlns:a16="http://schemas.microsoft.com/office/drawing/2014/main" xmlns="" id="{00000000-0008-0000-0300-000014000000}"/>
            </a:ext>
          </a:extLst>
        </xdr:cNvPr>
        <xdr:cNvCxnSpPr/>
      </xdr:nvCxnSpPr>
      <xdr:spPr>
        <a:xfrm>
          <a:off x="10795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107950</xdr:rowOff>
    </xdr:from>
    <xdr:to>
      <xdr:col>15</xdr:col>
      <xdr:colOff>644525</xdr:colOff>
      <xdr:row>10</xdr:row>
      <xdr:rowOff>38100</xdr:rowOff>
    </xdr:to>
    <xdr:sp macro="" textlink="">
      <xdr:nvSpPr>
        <xdr:cNvPr id="21" name="円/楕円 20">
          <a:extLst>
            <a:ext uri="{FF2B5EF4-FFF2-40B4-BE49-F238E27FC236}">
              <a16:creationId xmlns:a16="http://schemas.microsoft.com/office/drawing/2014/main" xmlns="" id="{00000000-0008-0000-0300-000015000000}"/>
            </a:ext>
          </a:extLst>
        </xdr:cNvPr>
        <xdr:cNvSpPr/>
      </xdr:nvSpPr>
      <xdr:spPr>
        <a:xfrm>
          <a:off x="10829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2" name="テキスト ボックス 21">
          <a:extLst>
            <a:ext uri="{FF2B5EF4-FFF2-40B4-BE49-F238E27FC236}">
              <a16:creationId xmlns:a16="http://schemas.microsoft.com/office/drawing/2014/main" xmlns="" id="{00000000-0008-0000-0300-000016000000}"/>
            </a:ext>
          </a:extLst>
        </xdr:cNvPr>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23" name="テキスト ボックス 22">
          <a:extLst>
            <a:ext uri="{FF2B5EF4-FFF2-40B4-BE49-F238E27FC236}">
              <a16:creationId xmlns:a16="http://schemas.microsoft.com/office/drawing/2014/main" xmlns="" id="{00000000-0008-0000-0300-000017000000}"/>
            </a:ext>
          </a:extLst>
        </xdr:cNvPr>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24" name="大かっこ 23">
          <a:extLst>
            <a:ext uri="{FF2B5EF4-FFF2-40B4-BE49-F238E27FC236}">
              <a16:creationId xmlns:a16="http://schemas.microsoft.com/office/drawing/2014/main" xmlns="" id="{00000000-0008-0000-0300-000018000000}"/>
            </a:ext>
          </a:extLst>
        </xdr:cNvPr>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25" name="テキスト ボックス 24">
          <a:extLst>
            <a:ext uri="{FF2B5EF4-FFF2-40B4-BE49-F238E27FC236}">
              <a16:creationId xmlns:a16="http://schemas.microsoft.com/office/drawing/2014/main" xmlns="" id="{00000000-0008-0000-0300-000019000000}"/>
            </a:ext>
          </a:extLst>
        </xdr:cNvPr>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26" name="テキスト ボックス 25">
          <a:extLst>
            <a:ext uri="{FF2B5EF4-FFF2-40B4-BE49-F238E27FC236}">
              <a16:creationId xmlns:a16="http://schemas.microsoft.com/office/drawing/2014/main" xmlns="" id="{00000000-0008-0000-0300-00001A000000}"/>
            </a:ext>
          </a:extLst>
        </xdr:cNvPr>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27" name="テキスト ボックス 26">
          <a:extLst>
            <a:ext uri="{FF2B5EF4-FFF2-40B4-BE49-F238E27FC236}">
              <a16:creationId xmlns:a16="http://schemas.microsoft.com/office/drawing/2014/main" xmlns="" id="{00000000-0008-0000-0300-00001B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28" name="正方形/長方形 27">
          <a:extLst>
            <a:ext uri="{FF2B5EF4-FFF2-40B4-BE49-F238E27FC236}">
              <a16:creationId xmlns:a16="http://schemas.microsoft.com/office/drawing/2014/main" xmlns="" id="{00000000-0008-0000-0300-00001C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317500</xdr:colOff>
      <xdr:row>32</xdr:row>
      <xdr:rowOff>38100</xdr:rowOff>
    </xdr:to>
    <xdr:sp macro="" textlink="">
      <xdr:nvSpPr>
        <xdr:cNvPr id="31" name="正方形/長方形 30">
          <a:extLst>
            <a:ext uri="{FF2B5EF4-FFF2-40B4-BE49-F238E27FC236}">
              <a16:creationId xmlns:a16="http://schemas.microsoft.com/office/drawing/2014/main" xmlns="" id="{00000000-0008-0000-0300-00001F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31</xdr:row>
      <xdr:rowOff>146050</xdr:rowOff>
    </xdr:from>
    <xdr:to>
      <xdr:col>10</xdr:col>
      <xdr:colOff>317500</xdr:colOff>
      <xdr:row>33</xdr:row>
      <xdr:rowOff>57150</xdr:rowOff>
    </xdr:to>
    <xdr:sp macro="" textlink="">
      <xdr:nvSpPr>
        <xdr:cNvPr id="32" name="正方形/長方形 31">
          <a:extLst>
            <a:ext uri="{FF2B5EF4-FFF2-40B4-BE49-F238E27FC236}">
              <a16:creationId xmlns:a16="http://schemas.microsoft.com/office/drawing/2014/main" xmlns="" id="{00000000-0008-0000-0300-000020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33" name="正方形/長方形 32">
          <a:extLst>
            <a:ext uri="{FF2B5EF4-FFF2-40B4-BE49-F238E27FC236}">
              <a16:creationId xmlns:a16="http://schemas.microsoft.com/office/drawing/2014/main" xmlns="" id="{00000000-0008-0000-0300-000021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34" name="正方形/長方形 33">
          <a:extLst>
            <a:ext uri="{FF2B5EF4-FFF2-40B4-BE49-F238E27FC236}">
              <a16:creationId xmlns:a16="http://schemas.microsoft.com/office/drawing/2014/main" xmlns="" id="{00000000-0008-0000-0300-000022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・本指数は、</a:t>
          </a:r>
          <a:r>
            <a:rPr lang="en-US" altLang="ja-JP" sz="1300" b="0" i="0" u="none" strike="noStrike">
              <a:solidFill>
                <a:schemeClr val="dk1"/>
              </a:solidFill>
              <a:effectLst/>
              <a:latin typeface="+mn-ea"/>
              <a:ea typeface="+mn-ea"/>
              <a:cs typeface="+mn-cs"/>
            </a:rPr>
            <a:t>3</a:t>
          </a:r>
          <a:r>
            <a:rPr lang="ja-JP" altLang="en-US" sz="1300" b="0" i="0" u="none" strike="noStrike">
              <a:solidFill>
                <a:schemeClr val="dk1"/>
              </a:solidFill>
              <a:effectLst/>
              <a:latin typeface="+mn-ea"/>
              <a:ea typeface="+mn-ea"/>
              <a:cs typeface="+mn-cs"/>
            </a:rPr>
            <a:t>か年の平均値を表している。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単年度の各数値の推移としては、指数算定上の分子となる基準財政収入額は、都税収入の増収などに伴い増加を続けており、また、算定の分母となる基準財政需要額は、年度により増減があるものの近年は概ね横ばいで推移している。算定の結果、分子である基準財政収入額の増加の影響が大きく、単年度の財政力指数は上昇傾向にある。</a:t>
          </a:r>
          <a:r>
            <a:rPr lang="ja-JP" altLang="en-US" sz="1300">
              <a:latin typeface="+mn-ea"/>
              <a:ea typeface="+mn-ea"/>
            </a:rPr>
            <a:t> </a:t>
          </a:r>
          <a:endParaRPr lang="en-US" altLang="ja-JP" sz="1300">
            <a:latin typeface="+mn-ea"/>
            <a:ea typeface="+mn-ea"/>
          </a:endParaRPr>
        </a:p>
        <a:p>
          <a:r>
            <a:rPr lang="ja-JP" altLang="en-US" sz="1300" b="0" i="0" u="none" strike="noStrike">
              <a:solidFill>
                <a:schemeClr val="dk1"/>
              </a:solidFill>
              <a:effectLst/>
              <a:latin typeface="+mn-ea"/>
              <a:ea typeface="+mn-ea"/>
              <a:cs typeface="+mn-cs"/>
            </a:rPr>
            <a:t>・よって、</a:t>
          </a:r>
          <a:r>
            <a:rPr lang="en-US" altLang="ja-JP" sz="1300" b="0" i="0" u="none" strike="noStrike">
              <a:solidFill>
                <a:schemeClr val="dk1"/>
              </a:solidFill>
              <a:effectLst/>
              <a:latin typeface="+mn-ea"/>
              <a:ea typeface="+mn-ea"/>
              <a:cs typeface="+mn-cs"/>
            </a:rPr>
            <a:t>3</a:t>
          </a:r>
          <a:r>
            <a:rPr lang="ja-JP" altLang="en-US" sz="1300" b="0" i="0" u="none" strike="noStrike">
              <a:solidFill>
                <a:schemeClr val="dk1"/>
              </a:solidFill>
              <a:effectLst/>
              <a:latin typeface="+mn-ea"/>
              <a:ea typeface="+mn-ea"/>
              <a:cs typeface="+mn-cs"/>
            </a:rPr>
            <a:t>か年の平均値についても、グラフのとおり上昇を続けている。</a:t>
          </a:r>
          <a:r>
            <a:rPr lang="ja-JP" altLang="en-US" sz="1300">
              <a:latin typeface="+mn-ea"/>
              <a:ea typeface="+mn-ea"/>
            </a:rPr>
            <a:t> </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37" name="直線コネクタ 36">
          <a:extLst>
            <a:ext uri="{FF2B5EF4-FFF2-40B4-BE49-F238E27FC236}">
              <a16:creationId xmlns:a16="http://schemas.microsoft.com/office/drawing/2014/main" xmlns="" id="{00000000-0008-0000-0300-000025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39" name="直線コネクタ 38">
          <a:extLst>
            <a:ext uri="{FF2B5EF4-FFF2-40B4-BE49-F238E27FC236}">
              <a16:creationId xmlns:a16="http://schemas.microsoft.com/office/drawing/2014/main" xmlns="" id="{00000000-0008-0000-0300-000027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0" name="テキスト ボックス 39">
          <a:extLst>
            <a:ext uri="{FF2B5EF4-FFF2-40B4-BE49-F238E27FC236}">
              <a16:creationId xmlns:a16="http://schemas.microsoft.com/office/drawing/2014/main" xmlns="" id="{00000000-0008-0000-0300-000028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1" name="直線コネクタ 40">
          <a:extLst>
            <a:ext uri="{FF2B5EF4-FFF2-40B4-BE49-F238E27FC236}">
              <a16:creationId xmlns:a16="http://schemas.microsoft.com/office/drawing/2014/main" xmlns="" id="{00000000-0008-0000-0300-000029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42" name="テキスト ボックス 41">
          <a:extLst>
            <a:ext uri="{FF2B5EF4-FFF2-40B4-BE49-F238E27FC236}">
              <a16:creationId xmlns:a16="http://schemas.microsoft.com/office/drawing/2014/main" xmlns="" id="{00000000-0008-0000-0300-00002A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43" name="直線コネクタ 42">
          <a:extLst>
            <a:ext uri="{FF2B5EF4-FFF2-40B4-BE49-F238E27FC236}">
              <a16:creationId xmlns:a16="http://schemas.microsoft.com/office/drawing/2014/main" xmlns="" id="{00000000-0008-0000-0300-00002B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44" name="テキスト ボックス 43">
          <a:extLst>
            <a:ext uri="{FF2B5EF4-FFF2-40B4-BE49-F238E27FC236}">
              <a16:creationId xmlns:a16="http://schemas.microsoft.com/office/drawing/2014/main" xmlns="" id="{00000000-0008-0000-0300-00002C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45" name="直線コネクタ 44">
          <a:extLst>
            <a:ext uri="{FF2B5EF4-FFF2-40B4-BE49-F238E27FC236}">
              <a16:creationId xmlns:a16="http://schemas.microsoft.com/office/drawing/2014/main" xmlns="" id="{00000000-0008-0000-0300-00002D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46" name="テキスト ボックス 45">
          <a:extLst>
            <a:ext uri="{FF2B5EF4-FFF2-40B4-BE49-F238E27FC236}">
              <a16:creationId xmlns:a16="http://schemas.microsoft.com/office/drawing/2014/main" xmlns="" id="{00000000-0008-0000-0300-00002E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47" name="直線コネクタ 46">
          <a:extLst>
            <a:ext uri="{FF2B5EF4-FFF2-40B4-BE49-F238E27FC236}">
              <a16:creationId xmlns:a16="http://schemas.microsoft.com/office/drawing/2014/main" xmlns="" id="{00000000-0008-0000-0300-00002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49" name="財政力グラフ枠">
          <a:extLst>
            <a:ext uri="{FF2B5EF4-FFF2-40B4-BE49-F238E27FC236}">
              <a16:creationId xmlns:a16="http://schemas.microsoft.com/office/drawing/2014/main" xmlns="" id="{00000000-0008-0000-0300-00003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55" name="円/楕円 54">
          <a:extLst>
            <a:ext uri="{FF2B5EF4-FFF2-40B4-BE49-F238E27FC236}">
              <a16:creationId xmlns:a16="http://schemas.microsoft.com/office/drawing/2014/main" xmlns="" id="{00000000-0008-0000-0300-000037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36</xdr:row>
      <xdr:rowOff>88900</xdr:rowOff>
    </xdr:from>
    <xdr:to>
      <xdr:col>7</xdr:col>
      <xdr:colOff>152400</xdr:colOff>
      <xdr:row>39</xdr:row>
      <xdr:rowOff>57150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flipV="1">
          <a:off x="4114800" y="62611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54627</xdr:rowOff>
    </xdr:from>
    <xdr:ext cx="762000" cy="259045"/>
    <xdr:sp macro="" textlink="">
      <xdr:nvSpPr>
        <xdr:cNvPr id="57" name="財政力該当値テキスト">
          <a:extLst>
            <a:ext uri="{FF2B5EF4-FFF2-40B4-BE49-F238E27FC236}">
              <a16:creationId xmlns:a16="http://schemas.microsoft.com/office/drawing/2014/main" xmlns="" id="{00000000-0008-0000-0300-000039000000}"/>
            </a:ext>
          </a:extLst>
        </xdr:cNvPr>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58" name="円/楕円 57">
          <a:extLst>
            <a:ext uri="{FF2B5EF4-FFF2-40B4-BE49-F238E27FC236}">
              <a16:creationId xmlns:a16="http://schemas.microsoft.com/office/drawing/2014/main" xmlns="" id="{00000000-0008-0000-0300-00003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41</xdr:row>
      <xdr:rowOff>52070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3225800" y="67437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37</xdr:row>
      <xdr:rowOff>118127</xdr:rowOff>
    </xdr:from>
    <xdr:ext cx="7366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61" name="円/楕円 60">
          <a:extLst>
            <a:ext uri="{FF2B5EF4-FFF2-40B4-BE49-F238E27FC236}">
              <a16:creationId xmlns:a16="http://schemas.microsoft.com/office/drawing/2014/main" xmlns="" id="{00000000-0008-0000-0300-00003D000000}"/>
            </a:ext>
          </a:extLst>
        </xdr:cNvPr>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41</xdr:row>
      <xdr:rowOff>52070</xdr:rowOff>
    </xdr:from>
    <xdr:to>
      <xdr:col>4</xdr:col>
      <xdr:colOff>482600</xdr:colOff>
      <xdr:row>42</xdr:row>
      <xdr:rowOff>170180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2336800" y="708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39</xdr:row>
      <xdr:rowOff>113047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64" name="円/楕円 63">
          <a:extLst>
            <a:ext uri="{FF2B5EF4-FFF2-40B4-BE49-F238E27FC236}">
              <a16:creationId xmlns:a16="http://schemas.microsoft.com/office/drawing/2014/main" xmlns="" id="{00000000-0008-0000-0300-000040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42</xdr:row>
      <xdr:rowOff>170180</xdr:rowOff>
    </xdr:from>
    <xdr:to>
      <xdr:col>3</xdr:col>
      <xdr:colOff>279400</xdr:colOff>
      <xdr:row>43</xdr:row>
      <xdr:rowOff>46990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41</xdr:row>
      <xdr:rowOff>59707</xdr:rowOff>
    </xdr:from>
    <xdr:ext cx="762000" cy="259045"/>
    <xdr:sp macro="" textlink="">
      <xdr:nvSpPr>
        <xdr:cNvPr id="66" name="テキスト ボックス 65">
          <a:extLst>
            <a:ext uri="{FF2B5EF4-FFF2-40B4-BE49-F238E27FC236}">
              <a16:creationId xmlns:a16="http://schemas.microsoft.com/office/drawing/2014/main" xmlns="" id="{00000000-0008-0000-0300-000042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67" name="円/楕円 66">
          <a:extLst>
            <a:ext uri="{FF2B5EF4-FFF2-40B4-BE49-F238E27FC236}">
              <a16:creationId xmlns:a16="http://schemas.microsoft.com/office/drawing/2014/main" xmlns="" id="{00000000-0008-0000-0300-000043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69" name="正方形/長方形 68">
          <a:extLst>
            <a:ext uri="{FF2B5EF4-FFF2-40B4-BE49-F238E27FC236}">
              <a16:creationId xmlns:a16="http://schemas.microsoft.com/office/drawing/2014/main" xmlns="" id="{00000000-0008-0000-0300-00004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70" name="テキスト ボックス 69">
          <a:extLst>
            <a:ext uri="{FF2B5EF4-FFF2-40B4-BE49-F238E27FC236}">
              <a16:creationId xmlns:a16="http://schemas.microsoft.com/office/drawing/2014/main" xmlns="" id="{00000000-0008-0000-0300-000046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317500</xdr:colOff>
      <xdr:row>54</xdr:row>
      <xdr:rowOff>76200</xdr:rowOff>
    </xdr:to>
    <xdr:sp macro="" textlink="">
      <xdr:nvSpPr>
        <xdr:cNvPr id="72" name="正方形/長方形 71">
          <a:extLst>
            <a:ext uri="{FF2B5EF4-FFF2-40B4-BE49-F238E27FC236}">
              <a16:creationId xmlns:a16="http://schemas.microsoft.com/office/drawing/2014/main" xmlns="" id="{00000000-0008-0000-0300-000048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54</xdr:row>
      <xdr:rowOff>12700</xdr:rowOff>
    </xdr:from>
    <xdr:to>
      <xdr:col>10</xdr:col>
      <xdr:colOff>317500</xdr:colOff>
      <xdr:row>55</xdr:row>
      <xdr:rowOff>95250</xdr:rowOff>
    </xdr:to>
    <xdr:sp macro="" textlink="">
      <xdr:nvSpPr>
        <xdr:cNvPr id="73" name="正方形/長方形 72">
          <a:extLst>
            <a:ext uri="{FF2B5EF4-FFF2-40B4-BE49-F238E27FC236}">
              <a16:creationId xmlns:a16="http://schemas.microsoft.com/office/drawing/2014/main" xmlns="" id="{00000000-0008-0000-0300-000049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74" name="正方形/長方形 73">
          <a:extLst>
            <a:ext uri="{FF2B5EF4-FFF2-40B4-BE49-F238E27FC236}">
              <a16:creationId xmlns:a16="http://schemas.microsoft.com/office/drawing/2014/main" xmlns="" id="{00000000-0008-0000-0300-00004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75" name="正方形/長方形 74">
          <a:extLst>
            <a:ext uri="{FF2B5EF4-FFF2-40B4-BE49-F238E27FC236}">
              <a16:creationId xmlns:a16="http://schemas.microsoft.com/office/drawing/2014/main" xmlns="" id="{00000000-0008-0000-0300-00004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76" name="正方形/長方形 75">
          <a:extLst>
            <a:ext uri="{FF2B5EF4-FFF2-40B4-BE49-F238E27FC236}">
              <a16:creationId xmlns:a16="http://schemas.microsoft.com/office/drawing/2014/main" xmlns="" id="{00000000-0008-0000-0300-00004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ea"/>
              <a:ea typeface="+mn-ea"/>
              <a:cs typeface="+mn-cs"/>
            </a:rPr>
            <a:t>・算定上の分母にあたる歳入（経常一般財源等）は、</a:t>
          </a:r>
          <a:r>
            <a:rPr lang="en-US" altLang="ja-JP" sz="1400" b="0" i="0">
              <a:solidFill>
                <a:schemeClr val="dk1"/>
              </a:solidFill>
              <a:effectLst/>
              <a:latin typeface="+mn-lt"/>
              <a:ea typeface="+mn-ea"/>
              <a:cs typeface="+mn-cs"/>
            </a:rPr>
            <a:t>24</a:t>
          </a:r>
          <a:r>
            <a:rPr lang="ja-JP" altLang="ja-JP" sz="1400" b="0" i="0">
              <a:solidFill>
                <a:schemeClr val="dk1"/>
              </a:solidFill>
              <a:effectLst/>
              <a:latin typeface="+mn-lt"/>
              <a:ea typeface="+mn-ea"/>
              <a:cs typeface="+mn-cs"/>
            </a:rPr>
            <a:t>年度以降、</a:t>
          </a:r>
          <a:r>
            <a:rPr lang="ja-JP" altLang="en-US" sz="1400" b="0" i="0" u="none" strike="noStrike">
              <a:solidFill>
                <a:schemeClr val="dk1"/>
              </a:solidFill>
              <a:effectLst/>
              <a:latin typeface="+mn-ea"/>
              <a:ea typeface="+mn-ea"/>
              <a:cs typeface="+mn-cs"/>
            </a:rPr>
            <a:t>都税収入の増収などにより増加しており、比率の改善に寄与している。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年度においては、都税収入の増収などにより歳入が引続き増加したことに加え、公債費が減少したことなどにより、比率は前年度から</a:t>
          </a:r>
          <a:r>
            <a:rPr lang="en-US" altLang="ja-JP" sz="1400" b="0" i="0" u="none" strike="noStrike">
              <a:solidFill>
                <a:schemeClr val="dk1"/>
              </a:solidFill>
              <a:effectLst/>
              <a:latin typeface="+mn-ea"/>
              <a:ea typeface="+mn-ea"/>
              <a:cs typeface="+mn-cs"/>
            </a:rPr>
            <a:t>1.9</a:t>
          </a:r>
          <a:r>
            <a:rPr lang="ja-JP" altLang="en-US" sz="1400" b="0" i="0" u="none" strike="noStrike">
              <a:solidFill>
                <a:schemeClr val="dk1"/>
              </a:solidFill>
              <a:effectLst/>
              <a:latin typeface="+mn-ea"/>
              <a:ea typeface="+mn-ea"/>
              <a:cs typeface="+mn-cs"/>
            </a:rPr>
            <a:t>ポイント改善し、</a:t>
          </a:r>
          <a:r>
            <a:rPr lang="en-US" altLang="ja-JP" sz="1400" b="0" i="0" u="none" strike="noStrike">
              <a:solidFill>
                <a:schemeClr val="dk1"/>
              </a:solidFill>
              <a:effectLst/>
              <a:latin typeface="+mn-ea"/>
              <a:ea typeface="+mn-ea"/>
              <a:cs typeface="+mn-cs"/>
            </a:rPr>
            <a:t>79.6</a:t>
          </a:r>
          <a:r>
            <a:rPr lang="ja-JP" altLang="en-US" sz="1400" b="0" i="0" u="none" strike="noStrike">
              <a:solidFill>
                <a:schemeClr val="dk1"/>
              </a:solidFill>
              <a:effectLst/>
              <a:latin typeface="+mn-ea"/>
              <a:ea typeface="+mn-ea"/>
              <a:cs typeface="+mn-cs"/>
            </a:rPr>
            <a:t>％となった。</a:t>
          </a:r>
          <a:r>
            <a:rPr lang="ja-JP" altLang="en-US" sz="1400">
              <a:latin typeface="+mn-ea"/>
              <a:ea typeface="+mn-ea"/>
            </a:rPr>
            <a:t> </a:t>
          </a:r>
          <a:endParaRPr kumimoji="1" lang="ja-JP" altLang="en-US" sz="14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83" name="直線コネクタ 82">
          <a:extLst>
            <a:ext uri="{FF2B5EF4-FFF2-40B4-BE49-F238E27FC236}">
              <a16:creationId xmlns:a16="http://schemas.microsoft.com/office/drawing/2014/main" xmlns="" id="{00000000-0008-0000-0300-00005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85" name="直線コネクタ 84">
          <a:extLst>
            <a:ext uri="{FF2B5EF4-FFF2-40B4-BE49-F238E27FC236}">
              <a16:creationId xmlns:a16="http://schemas.microsoft.com/office/drawing/2014/main" xmlns="" id="{00000000-0008-0000-0300-00005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87" name="直線コネクタ 86">
          <a:extLst>
            <a:ext uri="{FF2B5EF4-FFF2-40B4-BE49-F238E27FC236}">
              <a16:creationId xmlns:a16="http://schemas.microsoft.com/office/drawing/2014/main" xmlns="" id="{00000000-0008-0000-0300-00005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89" name="直線コネクタ 88">
          <a:extLst>
            <a:ext uri="{FF2B5EF4-FFF2-40B4-BE49-F238E27FC236}">
              <a16:creationId xmlns:a16="http://schemas.microsoft.com/office/drawing/2014/main" xmlns="" id="{00000000-0008-0000-0300-00005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91" name="直線コネクタ 90">
          <a:extLst>
            <a:ext uri="{FF2B5EF4-FFF2-40B4-BE49-F238E27FC236}">
              <a16:creationId xmlns:a16="http://schemas.microsoft.com/office/drawing/2014/main" xmlns="" id="{00000000-0008-0000-0300-00005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3" name="直線コネクタ 92">
          <a:extLst>
            <a:ext uri="{FF2B5EF4-FFF2-40B4-BE49-F238E27FC236}">
              <a16:creationId xmlns:a16="http://schemas.microsoft.com/office/drawing/2014/main" xmlns="" id="{00000000-0008-0000-0300-00005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95" name="財政構造の弾力性グラフ枠">
          <a:extLst>
            <a:ext uri="{FF2B5EF4-FFF2-40B4-BE49-F238E27FC236}">
              <a16:creationId xmlns:a16="http://schemas.microsoft.com/office/drawing/2014/main" xmlns="" id="{00000000-0008-0000-0300-00005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122162</xdr:rowOff>
    </xdr:from>
    <xdr:to>
      <xdr:col>7</xdr:col>
      <xdr:colOff>203200</xdr:colOff>
      <xdr:row>59</xdr:row>
      <xdr:rowOff>52312</xdr:rowOff>
    </xdr:to>
    <xdr:sp macro="" textlink="">
      <xdr:nvSpPr>
        <xdr:cNvPr id="101" name="円/楕円 100">
          <a:extLst>
            <a:ext uri="{FF2B5EF4-FFF2-40B4-BE49-F238E27FC236}">
              <a16:creationId xmlns:a16="http://schemas.microsoft.com/office/drawing/2014/main" xmlns="" id="{00000000-0008-0000-0300-000065000000}"/>
            </a:ext>
          </a:extLst>
        </xdr:cNvPr>
        <xdr:cNvSpPr/>
      </xdr:nvSpPr>
      <xdr:spPr>
        <a:xfrm>
          <a:off x="49022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59</xdr:row>
      <xdr:rowOff>1512</xdr:rowOff>
    </xdr:from>
    <xdr:to>
      <xdr:col>7</xdr:col>
      <xdr:colOff>152400</xdr:colOff>
      <xdr:row>60</xdr:row>
      <xdr:rowOff>48381</xdr:rowOff>
    </xdr:to>
    <xdr:cxnSp macro="">
      <xdr:nvCxnSpPr>
        <xdr:cNvPr id="102" name="直線コネクタ 101">
          <a:extLst>
            <a:ext uri="{FF2B5EF4-FFF2-40B4-BE49-F238E27FC236}">
              <a16:creationId xmlns:a16="http://schemas.microsoft.com/office/drawing/2014/main" xmlns="" id="{00000000-0008-0000-0300-000066000000}"/>
            </a:ext>
          </a:extLst>
        </xdr:cNvPr>
        <xdr:cNvCxnSpPr/>
      </xdr:nvCxnSpPr>
      <xdr:spPr>
        <a:xfrm flipV="1">
          <a:off x="4114800" y="1011706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94239</xdr:rowOff>
    </xdr:from>
    <xdr:ext cx="762000" cy="259045"/>
    <xdr:sp macro="" textlink="">
      <xdr:nvSpPr>
        <xdr:cNvPr id="103" name="財政構造の弾力性該当値テキスト">
          <a:extLst>
            <a:ext uri="{FF2B5EF4-FFF2-40B4-BE49-F238E27FC236}">
              <a16:creationId xmlns:a16="http://schemas.microsoft.com/office/drawing/2014/main" xmlns="" id="{00000000-0008-0000-0300-000067000000}"/>
            </a:ext>
          </a:extLst>
        </xdr:cNvPr>
        <xdr:cNvSpPr txBox="1"/>
      </xdr:nvSpPr>
      <xdr:spPr>
        <a:xfrm>
          <a:off x="5041900" y="1003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169031</xdr:rowOff>
    </xdr:from>
    <xdr:to>
      <xdr:col>6</xdr:col>
      <xdr:colOff>50800</xdr:colOff>
      <xdr:row>60</xdr:row>
      <xdr:rowOff>99181</xdr:rowOff>
    </xdr:to>
    <xdr:sp macro="" textlink="">
      <xdr:nvSpPr>
        <xdr:cNvPr id="104" name="円/楕円 103">
          <a:extLst>
            <a:ext uri="{FF2B5EF4-FFF2-40B4-BE49-F238E27FC236}">
              <a16:creationId xmlns:a16="http://schemas.microsoft.com/office/drawing/2014/main" xmlns="" id="{00000000-0008-0000-0300-000068000000}"/>
            </a:ext>
          </a:extLst>
        </xdr:cNvPr>
        <xdr:cNvSpPr/>
      </xdr:nvSpPr>
      <xdr:spPr>
        <a:xfrm>
          <a:off x="4064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48381</xdr:rowOff>
    </xdr:from>
    <xdr:to>
      <xdr:col>6</xdr:col>
      <xdr:colOff>0</xdr:colOff>
      <xdr:row>62</xdr:row>
      <xdr:rowOff>84667</xdr:rowOff>
    </xdr:to>
    <xdr:cxnSp macro="">
      <xdr:nvCxnSpPr>
        <xdr:cNvPr id="105" name="直線コネクタ 104">
          <a:extLst>
            <a:ext uri="{FF2B5EF4-FFF2-40B4-BE49-F238E27FC236}">
              <a16:creationId xmlns:a16="http://schemas.microsoft.com/office/drawing/2014/main" xmlns="" id="{00000000-0008-0000-0300-000069000000}"/>
            </a:ext>
          </a:extLst>
        </xdr:cNvPr>
        <xdr:cNvCxnSpPr/>
      </xdr:nvCxnSpPr>
      <xdr:spPr>
        <a:xfrm flipV="1">
          <a:off x="3225800" y="1033538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58</xdr:row>
      <xdr:rowOff>109358</xdr:rowOff>
    </xdr:from>
    <xdr:ext cx="736600" cy="259045"/>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3733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07" name="円/楕円 106">
          <a:extLst>
            <a:ext uri="{FF2B5EF4-FFF2-40B4-BE49-F238E27FC236}">
              <a16:creationId xmlns:a16="http://schemas.microsoft.com/office/drawing/2014/main" xmlns="" id="{00000000-0008-0000-0300-00006B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62</xdr:row>
      <xdr:rowOff>84667</xdr:rowOff>
    </xdr:from>
    <xdr:to>
      <xdr:col>4</xdr:col>
      <xdr:colOff>482600</xdr:colOff>
      <xdr:row>63</xdr:row>
      <xdr:rowOff>74083</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flipV="1">
          <a:off x="2336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60</xdr:row>
      <xdr:rowOff>145644</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10" name="円/楕円 109">
          <a:extLst>
            <a:ext uri="{FF2B5EF4-FFF2-40B4-BE49-F238E27FC236}">
              <a16:creationId xmlns:a16="http://schemas.microsoft.com/office/drawing/2014/main" xmlns="" id="{00000000-0008-0000-0300-00006E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63</xdr:row>
      <xdr:rowOff>74083</xdr:rowOff>
    </xdr:from>
    <xdr:to>
      <xdr:col>3</xdr:col>
      <xdr:colOff>279400</xdr:colOff>
      <xdr:row>67</xdr:row>
      <xdr:rowOff>135165</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flipV="1">
          <a:off x="1447800" y="10875433"/>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61</xdr:row>
      <xdr:rowOff>135060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84365</xdr:rowOff>
    </xdr:from>
    <xdr:to>
      <xdr:col>2</xdr:col>
      <xdr:colOff>127000</xdr:colOff>
      <xdr:row>68</xdr:row>
      <xdr:rowOff>14515</xdr:rowOff>
    </xdr:to>
    <xdr:sp macro="" textlink="">
      <xdr:nvSpPr>
        <xdr:cNvPr id="113" name="円/楕円 112">
          <a:extLst>
            <a:ext uri="{FF2B5EF4-FFF2-40B4-BE49-F238E27FC236}">
              <a16:creationId xmlns:a16="http://schemas.microsoft.com/office/drawing/2014/main" xmlns="" id="{00000000-0008-0000-0300-000071000000}"/>
            </a:ext>
          </a:extLst>
        </xdr:cNvPr>
        <xdr:cNvSpPr/>
      </xdr:nvSpPr>
      <xdr:spPr>
        <a:xfrm>
          <a:off x="1397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24692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1066800" y="113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15" name="正方形/長方形 114">
          <a:extLst>
            <a:ext uri="{FF2B5EF4-FFF2-40B4-BE49-F238E27FC236}">
              <a16:creationId xmlns:a16="http://schemas.microsoft.com/office/drawing/2014/main" xmlns="" id="{00000000-0008-0000-0300-00007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317500</xdr:colOff>
      <xdr:row>76</xdr:row>
      <xdr:rowOff>114300</xdr:rowOff>
    </xdr:to>
    <xdr:sp macro="" textlink="">
      <xdr:nvSpPr>
        <xdr:cNvPr id="118" name="正方形/長方形 117">
          <a:extLst>
            <a:ext uri="{FF2B5EF4-FFF2-40B4-BE49-F238E27FC236}">
              <a16:creationId xmlns:a16="http://schemas.microsoft.com/office/drawing/2014/main" xmlns="" id="{00000000-0008-0000-0300-000076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76</xdr:row>
      <xdr:rowOff>50800</xdr:rowOff>
    </xdr:from>
    <xdr:to>
      <xdr:col>10</xdr:col>
      <xdr:colOff>317500</xdr:colOff>
      <xdr:row>77</xdr:row>
      <xdr:rowOff>133350</xdr:rowOff>
    </xdr:to>
    <xdr:sp macro="" textlink="">
      <xdr:nvSpPr>
        <xdr:cNvPr id="119" name="正方形/長方形 118">
          <a:extLst>
            <a:ext uri="{FF2B5EF4-FFF2-40B4-BE49-F238E27FC236}">
              <a16:creationId xmlns:a16="http://schemas.microsoft.com/office/drawing/2014/main" xmlns="" id="{00000000-0008-0000-0300-000077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20" name="正方形/長方形 119">
          <a:extLst>
            <a:ext uri="{FF2B5EF4-FFF2-40B4-BE49-F238E27FC236}">
              <a16:creationId xmlns:a16="http://schemas.microsoft.com/office/drawing/2014/main" xmlns="" id="{00000000-0008-0000-0300-00007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1" name="正方形/長方形 120">
          <a:extLst>
            <a:ext uri="{FF2B5EF4-FFF2-40B4-BE49-F238E27FC236}">
              <a16:creationId xmlns:a16="http://schemas.microsoft.com/office/drawing/2014/main" xmlns="" id="{00000000-0008-0000-0300-00007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22" name="正方形/長方形 121">
          <a:extLst>
            <a:ext uri="{FF2B5EF4-FFF2-40B4-BE49-F238E27FC236}">
              <a16:creationId xmlns:a16="http://schemas.microsoft.com/office/drawing/2014/main" xmlns="" id="{00000000-0008-0000-0300-00007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・本指標は、人件費の占める割合が高いため、主に人件費の推移の影響を受けるものである。人件費は、減額給与改定などにより、</a:t>
          </a:r>
          <a:r>
            <a:rPr lang="en-US" altLang="ja-JP" sz="1200" b="0" i="0" u="none" strike="noStrike">
              <a:solidFill>
                <a:schemeClr val="dk1"/>
              </a:solidFill>
              <a:effectLst/>
              <a:latin typeface="+mn-ea"/>
              <a:ea typeface="+mn-ea"/>
              <a:cs typeface="+mn-cs"/>
            </a:rPr>
            <a:t>25</a:t>
          </a:r>
          <a:r>
            <a:rPr lang="ja-JP" altLang="en-US" sz="1200" b="0" i="0" u="none" strike="noStrike">
              <a:solidFill>
                <a:schemeClr val="dk1"/>
              </a:solidFill>
              <a:effectLst/>
              <a:latin typeface="+mn-ea"/>
              <a:ea typeface="+mn-ea"/>
              <a:cs typeface="+mn-cs"/>
            </a:rPr>
            <a:t>年度まで減少しており、その結果、人口</a:t>
          </a:r>
          <a:r>
            <a:rPr lang="en-US" altLang="ja-JP" sz="1200" b="0" i="0" u="none" strike="noStrike">
              <a:solidFill>
                <a:schemeClr val="dk1"/>
              </a:solidFill>
              <a:effectLst/>
              <a:latin typeface="+mn-ea"/>
              <a:ea typeface="+mn-ea"/>
              <a:cs typeface="+mn-cs"/>
            </a:rPr>
            <a:t>1</a:t>
          </a:r>
          <a:r>
            <a:rPr lang="ja-JP" altLang="en-US" sz="1200" b="0" i="0" u="none" strike="noStrike">
              <a:solidFill>
                <a:schemeClr val="dk1"/>
              </a:solidFill>
              <a:effectLst/>
              <a:latin typeface="+mn-ea"/>
              <a:ea typeface="+mn-ea"/>
              <a:cs typeface="+mn-cs"/>
            </a:rPr>
            <a:t>人当たり人件費・物件費等決算額は減少している。</a:t>
          </a:r>
          <a:endParaRPr lang="en-US" altLang="ja-JP" sz="1200" b="0" i="0" u="none" strike="noStrike">
            <a:solidFill>
              <a:schemeClr val="dk1"/>
            </a:solidFill>
            <a:effectLst/>
            <a:latin typeface="+mn-ea"/>
            <a:ea typeface="+mn-ea"/>
            <a:cs typeface="+mn-cs"/>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年度から</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年度にかけては、増額給与改定などにより人件費が増となったことなどから、同様に、人口</a:t>
          </a:r>
          <a:r>
            <a:rPr lang="en-US" altLang="ja-JP" sz="1200" b="0" i="0" u="none" strike="noStrike">
              <a:solidFill>
                <a:schemeClr val="dk1"/>
              </a:solidFill>
              <a:effectLst/>
              <a:latin typeface="+mn-ea"/>
              <a:ea typeface="+mn-ea"/>
              <a:cs typeface="+mn-cs"/>
            </a:rPr>
            <a:t>1</a:t>
          </a:r>
          <a:r>
            <a:rPr lang="ja-JP" altLang="en-US" sz="1200" b="0" i="0" u="none" strike="noStrike">
              <a:solidFill>
                <a:schemeClr val="dk1"/>
              </a:solidFill>
              <a:effectLst/>
              <a:latin typeface="+mn-ea"/>
              <a:ea typeface="+mn-ea"/>
              <a:cs typeface="+mn-cs"/>
            </a:rPr>
            <a:t>人当たり人件費・物件費等決算額も増加を続けている。</a:t>
          </a:r>
          <a:r>
            <a:rPr lang="ja-JP" altLang="en-US" sz="1200">
              <a:latin typeface="+mn-ea"/>
              <a:ea typeface="+mn-ea"/>
            </a:rPr>
            <a:t> </a:t>
          </a:r>
          <a:r>
            <a:rPr lang="ja-JP" altLang="en-US" sz="1200" b="0" i="0" u="none" strike="noStrike">
              <a:solidFill>
                <a:schemeClr val="dk1"/>
              </a:solidFill>
              <a:effectLst/>
              <a:latin typeface="+mn-ea"/>
              <a:ea typeface="+mn-ea"/>
              <a:cs typeface="+mn-cs"/>
            </a:rPr>
            <a:t>なお、都においてはこれまで、大幅な定数削減を行う（</a:t>
          </a:r>
          <a:r>
            <a:rPr lang="en-US" altLang="ja-JP" sz="1200" b="0" i="0" u="none" strike="noStrike">
              <a:solidFill>
                <a:schemeClr val="dk1"/>
              </a:solidFill>
              <a:effectLst/>
              <a:latin typeface="+mn-ea"/>
              <a:ea typeface="+mn-ea"/>
              <a:cs typeface="+mn-cs"/>
            </a:rPr>
            <a:t>19</a:t>
          </a:r>
          <a:r>
            <a:rPr lang="ja-JP" altLang="en-US" sz="1200" b="0" i="0" u="none" strike="noStrike">
              <a:solidFill>
                <a:schemeClr val="dk1"/>
              </a:solidFill>
              <a:effectLst/>
              <a:latin typeface="+mn-ea"/>
              <a:ea typeface="+mn-ea"/>
              <a:cs typeface="+mn-cs"/>
            </a:rPr>
            <a:t>年度から</a:t>
          </a:r>
          <a:r>
            <a:rPr lang="en-US" altLang="ja-JP" sz="1200" b="0" i="0" u="none" strike="noStrike">
              <a:solidFill>
                <a:schemeClr val="dk1"/>
              </a:solidFill>
              <a:effectLst/>
              <a:latin typeface="+mn-ea"/>
              <a:ea typeface="+mn-ea"/>
              <a:cs typeface="+mn-cs"/>
            </a:rPr>
            <a:t>21</a:t>
          </a:r>
          <a:r>
            <a:rPr lang="ja-JP" altLang="en-US" sz="1200" b="0" i="0" u="none" strike="noStrike">
              <a:solidFill>
                <a:schemeClr val="dk1"/>
              </a:solidFill>
              <a:effectLst/>
              <a:latin typeface="+mn-ea"/>
              <a:ea typeface="+mn-ea"/>
              <a:cs typeface="+mn-cs"/>
            </a:rPr>
            <a:t>年度にかけて約</a:t>
          </a:r>
          <a:r>
            <a:rPr lang="en-US" altLang="ja-JP" sz="1200" b="0" i="0" u="none" strike="noStrike">
              <a:solidFill>
                <a:schemeClr val="dk1"/>
              </a:solidFill>
              <a:effectLst/>
              <a:latin typeface="+mn-ea"/>
              <a:ea typeface="+mn-ea"/>
              <a:cs typeface="+mn-cs"/>
            </a:rPr>
            <a:t>4,000</a:t>
          </a:r>
          <a:r>
            <a:rPr lang="ja-JP" altLang="en-US" sz="1200" b="0" i="0" u="none" strike="noStrike">
              <a:solidFill>
                <a:schemeClr val="dk1"/>
              </a:solidFill>
              <a:effectLst/>
              <a:latin typeface="+mn-ea"/>
              <a:ea typeface="+mn-ea"/>
              <a:cs typeface="+mn-cs"/>
            </a:rPr>
            <a:t>人）などの内部努力により、人件費の削減に努めてきた。</a:t>
          </a:r>
          <a:r>
            <a:rPr lang="ja-JP" altLang="en-US" sz="1200">
              <a:latin typeface="+mn-ea"/>
              <a:ea typeface="+mn-ea"/>
            </a:rPr>
            <a:t> </a:t>
          </a:r>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134,000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132,000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128,000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126,000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124,000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37" name="人件費・物件費等の状況グラフ枠">
          <a:extLst>
            <a:ext uri="{FF2B5EF4-FFF2-40B4-BE49-F238E27FC236}">
              <a16:creationId xmlns:a16="http://schemas.microsoft.com/office/drawing/2014/main" xmlns="" id="{00000000-0008-0000-0300-00008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126670</xdr:rowOff>
    </xdr:from>
    <xdr:to>
      <xdr:col>7</xdr:col>
      <xdr:colOff>203200</xdr:colOff>
      <xdr:row>90</xdr:row>
      <xdr:rowOff>56820</xdr:rowOff>
    </xdr:to>
    <xdr:sp macro="" textlink="">
      <xdr:nvSpPr>
        <xdr:cNvPr id="143" name="円/楕円 142">
          <a:extLst>
            <a:ext uri="{FF2B5EF4-FFF2-40B4-BE49-F238E27FC236}">
              <a16:creationId xmlns:a16="http://schemas.microsoft.com/office/drawing/2014/main" xmlns="" id="{00000000-0008-0000-0300-00008F000000}"/>
            </a:ext>
          </a:extLst>
        </xdr:cNvPr>
        <xdr:cNvSpPr/>
      </xdr:nvSpPr>
      <xdr:spPr>
        <a:xfrm>
          <a:off x="4902200" y="153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87</xdr:row>
      <xdr:rowOff>51282</xdr:rowOff>
    </xdr:from>
    <xdr:to>
      <xdr:col>7</xdr:col>
      <xdr:colOff>152400</xdr:colOff>
      <xdr:row>90</xdr:row>
      <xdr:rowOff>6020</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a:off x="4114800" y="14967432"/>
          <a:ext cx="838200" cy="4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22547</xdr:rowOff>
    </xdr:from>
    <xdr:ext cx="762000" cy="259045"/>
    <xdr:sp macro="" textlink="">
      <xdr:nvSpPr>
        <xdr:cNvPr id="145" name="人件費・物件費等の状況該当値テキスト">
          <a:extLst>
            <a:ext uri="{FF2B5EF4-FFF2-40B4-BE49-F238E27FC236}">
              <a16:creationId xmlns:a16="http://schemas.microsoft.com/office/drawing/2014/main" xmlns="" id="{00000000-0008-0000-0300-000091000000}"/>
            </a:ext>
          </a:extLst>
        </xdr:cNvPr>
        <xdr:cNvSpPr txBox="1"/>
      </xdr:nvSpPr>
      <xdr:spPr>
        <a:xfrm>
          <a:off x="5041900" y="152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132,446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482</xdr:rowOff>
    </xdr:from>
    <xdr:to>
      <xdr:col>6</xdr:col>
      <xdr:colOff>50800</xdr:colOff>
      <xdr:row>87</xdr:row>
      <xdr:rowOff>102082</xdr:rowOff>
    </xdr:to>
    <xdr:sp macro="" textlink="">
      <xdr:nvSpPr>
        <xdr:cNvPr id="146" name="円/楕円 145">
          <a:extLst>
            <a:ext uri="{FF2B5EF4-FFF2-40B4-BE49-F238E27FC236}">
              <a16:creationId xmlns:a16="http://schemas.microsoft.com/office/drawing/2014/main" xmlns="" id="{00000000-0008-0000-0300-000092000000}"/>
            </a:ext>
          </a:extLst>
        </xdr:cNvPr>
        <xdr:cNvSpPr/>
      </xdr:nvSpPr>
      <xdr:spPr>
        <a:xfrm>
          <a:off x="4064000" y="149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27648</xdr:rowOff>
    </xdr:from>
    <xdr:to>
      <xdr:col>6</xdr:col>
      <xdr:colOff>0</xdr:colOff>
      <xdr:row>87</xdr:row>
      <xdr:rowOff>51282</xdr:rowOff>
    </xdr:to>
    <xdr:cxnSp macro="">
      <xdr:nvCxnSpPr>
        <xdr:cNvPr id="147" name="直線コネクタ 146">
          <a:extLst>
            <a:ext uri="{FF2B5EF4-FFF2-40B4-BE49-F238E27FC236}">
              <a16:creationId xmlns:a16="http://schemas.microsoft.com/office/drawing/2014/main" xmlns="" id="{00000000-0008-0000-0300-000093000000}"/>
            </a:ext>
          </a:extLst>
        </xdr:cNvPr>
        <xdr:cNvCxnSpPr/>
      </xdr:nvCxnSpPr>
      <xdr:spPr>
        <a:xfrm>
          <a:off x="3225800" y="14600898"/>
          <a:ext cx="889000" cy="3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85</xdr:row>
      <xdr:rowOff>112259</xdr:rowOff>
    </xdr:from>
    <xdr:ext cx="7366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733800" y="1468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148298</xdr:rowOff>
    </xdr:from>
    <xdr:to>
      <xdr:col>4</xdr:col>
      <xdr:colOff>533400</xdr:colOff>
      <xdr:row>85</xdr:row>
      <xdr:rowOff>78448</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3175000" y="145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82</xdr:row>
      <xdr:rowOff>100661</xdr:rowOff>
    </xdr:from>
    <xdr:to>
      <xdr:col>4</xdr:col>
      <xdr:colOff>482600</xdr:colOff>
      <xdr:row>85</xdr:row>
      <xdr:rowOff>27648</xdr:rowOff>
    </xdr:to>
    <xdr:cxnSp macro="">
      <xdr:nvCxnSpPr>
        <xdr:cNvPr id="150" name="直線コネクタ 149">
          <a:extLst>
            <a:ext uri="{FF2B5EF4-FFF2-40B4-BE49-F238E27FC236}">
              <a16:creationId xmlns:a16="http://schemas.microsoft.com/office/drawing/2014/main" xmlns="" id="{00000000-0008-0000-0300-000096000000}"/>
            </a:ext>
          </a:extLst>
        </xdr:cNvPr>
        <xdr:cNvCxnSpPr/>
      </xdr:nvCxnSpPr>
      <xdr:spPr>
        <a:xfrm>
          <a:off x="2336800" y="14159561"/>
          <a:ext cx="889000" cy="4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83</xdr:row>
      <xdr:rowOff>88625</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431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49861</xdr:rowOff>
    </xdr:from>
    <xdr:to>
      <xdr:col>3</xdr:col>
      <xdr:colOff>330200</xdr:colOff>
      <xdr:row>82</xdr:row>
      <xdr:rowOff>151461</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2286000" y="141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82</xdr:row>
      <xdr:rowOff>100661</xdr:rowOff>
    </xdr:from>
    <xdr:to>
      <xdr:col>3</xdr:col>
      <xdr:colOff>279400</xdr:colOff>
      <xdr:row>83</xdr:row>
      <xdr:rowOff>52032</xdr:rowOff>
    </xdr:to>
    <xdr:cxnSp macro="">
      <xdr:nvCxnSpPr>
        <xdr:cNvPr id="153" name="直線コネクタ 152">
          <a:extLst>
            <a:ext uri="{FF2B5EF4-FFF2-40B4-BE49-F238E27FC236}">
              <a16:creationId xmlns:a16="http://schemas.microsoft.com/office/drawing/2014/main" xmlns="" id="{00000000-0008-0000-0300-000099000000}"/>
            </a:ext>
          </a:extLst>
        </xdr:cNvPr>
        <xdr:cNvCxnSpPr/>
      </xdr:nvCxnSpPr>
      <xdr:spPr>
        <a:xfrm flipV="1">
          <a:off x="1447800" y="14159561"/>
          <a:ext cx="889000" cy="1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80</xdr:row>
      <xdr:rowOff>161638</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38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1232</xdr:rowOff>
    </xdr:from>
    <xdr:to>
      <xdr:col>2</xdr:col>
      <xdr:colOff>127000</xdr:colOff>
      <xdr:row>83</xdr:row>
      <xdr:rowOff>102832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1397000" y="142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113009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400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38100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76</xdr:row>
      <xdr:rowOff>50800</xdr:rowOff>
    </xdr:from>
    <xdr:to>
      <xdr:col>28</xdr:col>
      <xdr:colOff>38100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国と都との給料表改定率の相違（国：</a:t>
          </a:r>
          <a:r>
            <a:rPr kumimoji="1" lang="en-US" altLang="ja-JP" sz="1050">
              <a:solidFill>
                <a:schemeClr val="dk1"/>
              </a:solidFill>
              <a:effectLst/>
              <a:latin typeface="+mn-ea"/>
              <a:ea typeface="+mn-ea"/>
              <a:cs typeface="+mn-cs"/>
            </a:rPr>
            <a:t>0.2</a:t>
          </a:r>
          <a:r>
            <a:rPr kumimoji="1" lang="ja-JP" altLang="ja-JP" sz="1050">
              <a:solidFill>
                <a:schemeClr val="dk1"/>
              </a:solidFill>
              <a:effectLst/>
              <a:latin typeface="+mn-ea"/>
              <a:ea typeface="+mn-ea"/>
              <a:cs typeface="+mn-cs"/>
            </a:rPr>
            <a:t>％、都：改定なし）等により低下した一方、国が給与制度の総合的見直しにおける現給保障の経過措置を設けていることの影響で上昇したことにより、前年度からラスパイレス指数の増減はない。</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都職員の給与は、毎年、人事委員会が民間企業の給与の実態を調査して行う勧告に基づき、都議会の審議を経て条例により決定されており、都内の民間企業の給与水準を適正に反映する仕組みとなっている。</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なお、都内民間企業の賃金水準は、厚生労働省の平成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年賃金構造基本統計調査によれば、全国を</a:t>
          </a:r>
          <a:r>
            <a:rPr kumimoji="1" lang="en-US" altLang="ja-JP" sz="1050">
              <a:solidFill>
                <a:schemeClr val="dk1"/>
              </a:solidFill>
              <a:effectLst/>
              <a:latin typeface="+mn-ea"/>
              <a:ea typeface="+mn-ea"/>
              <a:cs typeface="+mn-cs"/>
            </a:rPr>
            <a:t>100</a:t>
          </a:r>
          <a:r>
            <a:rPr kumimoji="1" lang="ja-JP" altLang="ja-JP" sz="1050">
              <a:solidFill>
                <a:schemeClr val="dk1"/>
              </a:solidFill>
              <a:effectLst/>
              <a:latin typeface="+mn-ea"/>
              <a:ea typeface="+mn-ea"/>
              <a:cs typeface="+mn-cs"/>
            </a:rPr>
            <a:t>とした場合、</a:t>
          </a:r>
          <a:r>
            <a:rPr kumimoji="1" lang="en-US" altLang="ja-JP" sz="1050">
              <a:solidFill>
                <a:schemeClr val="dk1"/>
              </a:solidFill>
              <a:effectLst/>
              <a:latin typeface="+mn-ea"/>
              <a:ea typeface="+mn-ea"/>
              <a:cs typeface="+mn-cs"/>
            </a:rPr>
            <a:t>122.8</a:t>
          </a:r>
          <a:r>
            <a:rPr kumimoji="1" lang="ja-JP" altLang="ja-JP" sz="1050">
              <a:solidFill>
                <a:schemeClr val="dk1"/>
              </a:solidFill>
              <a:effectLst/>
              <a:latin typeface="+mn-ea"/>
              <a:ea typeface="+mn-ea"/>
              <a:cs typeface="+mn-cs"/>
            </a:rPr>
            <a:t>となっており、都道府県で最も高い水準になっている。</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都においては、引き続き、人事委員会勧告に基づき、適正な給与水準を保っていく。</a:t>
          </a:r>
          <a:endParaRPr lang="ja-JP" altLang="ja-JP" sz="10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66" name="直線コネクタ 165">
          <a:extLst>
            <a:ext uri="{FF2B5EF4-FFF2-40B4-BE49-F238E27FC236}">
              <a16:creationId xmlns:a16="http://schemas.microsoft.com/office/drawing/2014/main" xmlns="" id="{00000000-0008-0000-0300-0000A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80" name="給与水準   （国との比較）グラフ枠">
          <a:extLst>
            <a:ext uri="{FF2B5EF4-FFF2-40B4-BE49-F238E27FC236}">
              <a16:creationId xmlns:a16="http://schemas.microsoft.com/office/drawing/2014/main" xmlns="" id="{00000000-0008-0000-0300-0000B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186" name="円/楕円 185">
          <a:extLst>
            <a:ext uri="{FF2B5EF4-FFF2-40B4-BE49-F238E27FC236}">
              <a16:creationId xmlns:a16="http://schemas.microsoft.com/office/drawing/2014/main" xmlns="" id="{00000000-0008-0000-0300-0000BA000000}"/>
            </a:ext>
          </a:extLst>
        </xdr:cNvPr>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82</xdr:row>
      <xdr:rowOff>90311</xdr:rowOff>
    </xdr:from>
    <xdr:to>
      <xdr:col>24</xdr:col>
      <xdr:colOff>558800</xdr:colOff>
      <xdr:row>82</xdr:row>
      <xdr:rowOff>90311</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16179800" y="14149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11588</xdr:rowOff>
    </xdr:from>
    <xdr:ext cx="762000" cy="259045"/>
    <xdr:sp macro="" textlink="">
      <xdr:nvSpPr>
        <xdr:cNvPr id="188" name="給与水準   （国との比較）該当値テキスト">
          <a:extLst>
            <a:ext uri="{FF2B5EF4-FFF2-40B4-BE49-F238E27FC236}">
              <a16:creationId xmlns:a16="http://schemas.microsoft.com/office/drawing/2014/main" xmlns="" id="{00000000-0008-0000-0300-0000BC000000}"/>
            </a:ext>
          </a:extLst>
        </xdr:cNvPr>
        <xdr:cNvSpPr txBox="1"/>
      </xdr:nvSpPr>
      <xdr:spPr>
        <a:xfrm>
          <a:off x="17106900" y="140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189" name="円/楕円 188">
          <a:extLst>
            <a:ext uri="{FF2B5EF4-FFF2-40B4-BE49-F238E27FC236}">
              <a16:creationId xmlns:a16="http://schemas.microsoft.com/office/drawing/2014/main" xmlns="" id="{00000000-0008-0000-0300-0000BD000000}"/>
            </a:ext>
          </a:extLst>
        </xdr:cNvPr>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90311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15290800" y="140017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80</xdr:row>
      <xdr:rowOff>151288</xdr:rowOff>
    </xdr:from>
    <xdr:ext cx="7366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192" name="円/楕円 191">
          <a:extLst>
            <a:ext uri="{FF2B5EF4-FFF2-40B4-BE49-F238E27FC236}">
              <a16:creationId xmlns:a16="http://schemas.microsoft.com/office/drawing/2014/main" xmlns="" id="{00000000-0008-0000-0300-0000C000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81</xdr:row>
      <xdr:rowOff>114300</xdr:rowOff>
    </xdr:from>
    <xdr:to>
      <xdr:col>22</xdr:col>
      <xdr:colOff>203200</xdr:colOff>
      <xdr:row>83</xdr:row>
      <xdr:rowOff>39511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14401800" y="1400175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80</xdr:row>
      <xdr:rowOff>3827</xdr:rowOff>
    </xdr:from>
    <xdr:ext cx="7620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195" name="円/楕円 194">
          <a:extLst>
            <a:ext uri="{FF2B5EF4-FFF2-40B4-BE49-F238E27FC236}">
              <a16:creationId xmlns:a16="http://schemas.microsoft.com/office/drawing/2014/main" xmlns="" id="{00000000-0008-0000-0300-0000C300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83</xdr:row>
      <xdr:rowOff>39511</xdr:rowOff>
    </xdr:from>
    <xdr:to>
      <xdr:col>21</xdr:col>
      <xdr:colOff>0</xdr:colOff>
      <xdr:row>89</xdr:row>
      <xdr:rowOff>163689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13512800" y="14269861"/>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81</xdr:row>
      <xdr:rowOff>100488</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198" name="円/楕円 197">
          <a:extLst>
            <a:ext uri="{FF2B5EF4-FFF2-40B4-BE49-F238E27FC236}">
              <a16:creationId xmlns:a16="http://schemas.microsoft.com/office/drawing/2014/main" xmlns="" id="{00000000-0008-0000-0300-0000C6000000}"/>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53216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3131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00" name="正方形/長方形 199">
          <a:extLst>
            <a:ext uri="{FF2B5EF4-FFF2-40B4-BE49-F238E27FC236}">
              <a16:creationId xmlns:a16="http://schemas.microsoft.com/office/drawing/2014/main" xmlns="" id="{00000000-0008-0000-0300-0000C8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38100</xdr:colOff>
      <xdr:row>54</xdr:row>
      <xdr:rowOff>76200</xdr:rowOff>
    </xdr:to>
    <xdr:sp macro="" textlink="">
      <xdr:nvSpPr>
        <xdr:cNvPr id="203" name="正方形/長方形 202">
          <a:extLst>
            <a:ext uri="{FF2B5EF4-FFF2-40B4-BE49-F238E27FC236}">
              <a16:creationId xmlns:a16="http://schemas.microsoft.com/office/drawing/2014/main" xmlns="" id="{00000000-0008-0000-0300-0000CB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54</xdr:row>
      <xdr:rowOff>12700</xdr:rowOff>
    </xdr:from>
    <xdr:to>
      <xdr:col>28</xdr:col>
      <xdr:colOff>38100</xdr:colOff>
      <xdr:row>55</xdr:row>
      <xdr:rowOff>95250</xdr:rowOff>
    </xdr:to>
    <xdr:sp macro="" textlink="">
      <xdr:nvSpPr>
        <xdr:cNvPr id="204" name="正方形/長方形 203">
          <a:extLst>
            <a:ext uri="{FF2B5EF4-FFF2-40B4-BE49-F238E27FC236}">
              <a16:creationId xmlns:a16="http://schemas.microsoft.com/office/drawing/2014/main" xmlns="" id="{00000000-0008-0000-0300-0000CC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05" name="正方形/長方形 204">
          <a:extLst>
            <a:ext uri="{FF2B5EF4-FFF2-40B4-BE49-F238E27FC236}">
              <a16:creationId xmlns:a16="http://schemas.microsoft.com/office/drawing/2014/main" xmlns="" id="{00000000-0008-0000-0300-0000CD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06" name="正方形/長方形 205">
          <a:extLst>
            <a:ext uri="{FF2B5EF4-FFF2-40B4-BE49-F238E27FC236}">
              <a16:creationId xmlns:a16="http://schemas.microsoft.com/office/drawing/2014/main" xmlns="" id="{00000000-0008-0000-0300-0000CE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07" name="正方形/長方形 206">
          <a:extLst>
            <a:ext uri="{FF2B5EF4-FFF2-40B4-BE49-F238E27FC236}">
              <a16:creationId xmlns:a16="http://schemas.microsoft.com/office/drawing/2014/main" xmlns="" id="{00000000-0008-0000-0300-0000CF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24</a:t>
          </a:r>
          <a:r>
            <a:rPr kumimoji="1" lang="ja-JP" altLang="ja-JP" sz="1050" b="0" i="0" baseline="0">
              <a:solidFill>
                <a:schemeClr val="dk1"/>
              </a:solidFill>
              <a:effectLst/>
              <a:latin typeface="+mn-ea"/>
              <a:ea typeface="+mn-ea"/>
              <a:cs typeface="+mn-cs"/>
            </a:rPr>
            <a:t>年度から</a:t>
          </a:r>
          <a:r>
            <a:rPr kumimoji="1" lang="en-US" altLang="ja-JP" sz="1050" b="0" i="0" baseline="0">
              <a:solidFill>
                <a:schemeClr val="dk1"/>
              </a:solidFill>
              <a:effectLst/>
              <a:latin typeface="+mn-ea"/>
              <a:ea typeface="+mn-ea"/>
              <a:cs typeface="+mn-cs"/>
            </a:rPr>
            <a:t>28</a:t>
          </a:r>
          <a:r>
            <a:rPr kumimoji="1" lang="ja-JP" altLang="ja-JP" sz="1050" b="0" i="0" baseline="0">
              <a:solidFill>
                <a:schemeClr val="dk1"/>
              </a:solidFill>
              <a:effectLst/>
              <a:latin typeface="+mn-ea"/>
              <a:ea typeface="+mn-ea"/>
              <a:cs typeface="+mn-cs"/>
            </a:rPr>
            <a:t>年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この間、都の人口も増加し続けており、</a:t>
          </a:r>
          <a:r>
            <a:rPr kumimoji="1" lang="en-US" altLang="ja-JP" sz="1050" b="0" i="0" baseline="0">
              <a:solidFill>
                <a:schemeClr val="dk1"/>
              </a:solidFill>
              <a:effectLst/>
              <a:latin typeface="+mn-ea"/>
              <a:ea typeface="+mn-ea"/>
              <a:cs typeface="+mn-cs"/>
            </a:rPr>
            <a:t>28</a:t>
          </a:r>
          <a:r>
            <a:rPr kumimoji="1" lang="ja-JP" altLang="ja-JP" sz="1050" b="0" i="0" baseline="0">
              <a:solidFill>
                <a:schemeClr val="dk1"/>
              </a:solidFill>
              <a:effectLst/>
              <a:latin typeface="+mn-ea"/>
              <a:ea typeface="+mn-ea"/>
              <a:cs typeface="+mn-cs"/>
            </a:rPr>
            <a:t>年度においては、都の人口が対前年度比</a:t>
          </a:r>
          <a:r>
            <a:rPr kumimoji="1" lang="en-US" altLang="ja-JP" sz="1050" b="0" i="0" baseline="0">
              <a:solidFill>
                <a:schemeClr val="dk1"/>
              </a:solidFill>
              <a:effectLst/>
              <a:latin typeface="+mn-ea"/>
              <a:ea typeface="+mn-ea"/>
              <a:cs typeface="+mn-cs"/>
            </a:rPr>
            <a:t>0.9</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114,704</a:t>
          </a:r>
          <a:r>
            <a:rPr kumimoji="1" lang="ja-JP" altLang="ja-JP" sz="1050" b="0" i="0" baseline="0">
              <a:solidFill>
                <a:schemeClr val="dk1"/>
              </a:solidFill>
              <a:effectLst/>
              <a:latin typeface="+mn-ea"/>
              <a:ea typeface="+mn-ea"/>
              <a:cs typeface="+mn-cs"/>
            </a:rPr>
            <a:t>人）増加したことなどにより、人口</a:t>
          </a:r>
          <a:r>
            <a:rPr kumimoji="1" lang="en-US" altLang="ja-JP" sz="1050" b="0" i="0" baseline="0">
              <a:solidFill>
                <a:schemeClr val="dk1"/>
              </a:solidFill>
              <a:effectLst/>
              <a:latin typeface="+mn-ea"/>
              <a:ea typeface="+mn-ea"/>
              <a:cs typeface="+mn-cs"/>
            </a:rPr>
            <a:t>10</a:t>
          </a:r>
          <a:r>
            <a:rPr kumimoji="1" lang="ja-JP" altLang="ja-JP" sz="1050" b="0" i="0" baseline="0">
              <a:solidFill>
                <a:schemeClr val="dk1"/>
              </a:solidFill>
              <a:effectLst/>
              <a:latin typeface="+mn-ea"/>
              <a:ea typeface="+mn-ea"/>
              <a:cs typeface="+mn-cs"/>
            </a:rPr>
            <a:t>万人当たり職員数は対前年度比▲</a:t>
          </a:r>
          <a:r>
            <a:rPr kumimoji="1" lang="en-US" altLang="ja-JP" sz="1050" b="0" i="0" baseline="0">
              <a:solidFill>
                <a:schemeClr val="dk1"/>
              </a:solidFill>
              <a:effectLst/>
              <a:latin typeface="+mn-ea"/>
              <a:ea typeface="+mn-ea"/>
              <a:cs typeface="+mn-cs"/>
            </a:rPr>
            <a:t>0.1</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0.84</a:t>
          </a:r>
          <a:r>
            <a:rPr kumimoji="1" lang="ja-JP" altLang="ja-JP" sz="1050" b="0" i="0" baseline="0">
              <a:solidFill>
                <a:schemeClr val="dk1"/>
              </a:solidFill>
              <a:effectLst/>
              <a:latin typeface="+mn-ea"/>
              <a:ea typeface="+mn-ea"/>
              <a:cs typeface="+mn-cs"/>
            </a:rPr>
            <a:t>人）減少し、</a:t>
          </a:r>
          <a:r>
            <a:rPr kumimoji="1" lang="en-US" altLang="ja-JP" sz="1050" b="0" i="0" baseline="0">
              <a:solidFill>
                <a:schemeClr val="dk1"/>
              </a:solidFill>
              <a:effectLst/>
              <a:latin typeface="+mn-ea"/>
              <a:ea typeface="+mn-ea"/>
              <a:cs typeface="+mn-cs"/>
            </a:rPr>
            <a:t>1,108.99</a:t>
          </a:r>
          <a:r>
            <a:rPr kumimoji="1" lang="ja-JP" altLang="ja-JP" sz="1050" b="0" i="0" baseline="0">
              <a:solidFill>
                <a:schemeClr val="dk1"/>
              </a:solidFill>
              <a:effectLst/>
              <a:latin typeface="+mn-ea"/>
              <a:ea typeface="+mn-ea"/>
              <a:cs typeface="+mn-cs"/>
            </a:rPr>
            <a:t>人となった。</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引き続き徹底した内部努力を行い、限られた人材を有効に活用しながら、新しい時代に対応した少数精鋭による効率的な執行体制の構築に努めていく。</a:t>
          </a:r>
          <a:endParaRPr kumimoji="1" lang="en-US" altLang="ja-JP" sz="105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10" name="直線コネクタ 209">
          <a:extLst>
            <a:ext uri="{FF2B5EF4-FFF2-40B4-BE49-F238E27FC236}">
              <a16:creationId xmlns:a16="http://schemas.microsoft.com/office/drawing/2014/main" xmlns="" id="{00000000-0008-0000-0300-0000D2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1,122.00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12" name="直線コネクタ 211">
          <a:extLst>
            <a:ext uri="{FF2B5EF4-FFF2-40B4-BE49-F238E27FC236}">
              <a16:creationId xmlns:a16="http://schemas.microsoft.com/office/drawing/2014/main" xmlns="" id="{00000000-0008-0000-0300-0000D400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14" name="直線コネクタ 213">
          <a:extLst>
            <a:ext uri="{FF2B5EF4-FFF2-40B4-BE49-F238E27FC236}">
              <a16:creationId xmlns:a16="http://schemas.microsoft.com/office/drawing/2014/main" xmlns="" id="{00000000-0008-0000-0300-0000D600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1,118.00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216" name="直線コネクタ 215">
          <a:extLst>
            <a:ext uri="{FF2B5EF4-FFF2-40B4-BE49-F238E27FC236}">
              <a16:creationId xmlns:a16="http://schemas.microsoft.com/office/drawing/2014/main" xmlns="" id="{00000000-0008-0000-0300-0000D800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1,116.00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18" name="直線コネクタ 217">
          <a:extLst>
            <a:ext uri="{FF2B5EF4-FFF2-40B4-BE49-F238E27FC236}">
              <a16:creationId xmlns:a16="http://schemas.microsoft.com/office/drawing/2014/main" xmlns="" id="{00000000-0008-0000-0300-0000DA00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1,114.00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220" name="直線コネクタ 219">
          <a:extLst>
            <a:ext uri="{FF2B5EF4-FFF2-40B4-BE49-F238E27FC236}">
              <a16:creationId xmlns:a16="http://schemas.microsoft.com/office/drawing/2014/main" xmlns="" id="{00000000-0008-0000-0300-0000DC00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222" name="直線コネクタ 221">
          <a:extLst>
            <a:ext uri="{FF2B5EF4-FFF2-40B4-BE49-F238E27FC236}">
              <a16:creationId xmlns:a16="http://schemas.microsoft.com/office/drawing/2014/main" xmlns="" id="{00000000-0008-0000-0300-0000DE00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224" name="直線コネクタ 223">
          <a:extLst>
            <a:ext uri="{FF2B5EF4-FFF2-40B4-BE49-F238E27FC236}">
              <a16:creationId xmlns:a16="http://schemas.microsoft.com/office/drawing/2014/main" xmlns="" id="{00000000-0008-0000-0300-0000E000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1,108.00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26" name="直線コネクタ 225">
          <a:extLst>
            <a:ext uri="{FF2B5EF4-FFF2-40B4-BE49-F238E27FC236}">
              <a16:creationId xmlns:a16="http://schemas.microsoft.com/office/drawing/2014/main" xmlns="" id="{00000000-0008-0000-0300-0000E2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28" name="定員管理の状況グラフ枠">
          <a:extLst>
            <a:ext uri="{FF2B5EF4-FFF2-40B4-BE49-F238E27FC236}">
              <a16:creationId xmlns:a16="http://schemas.microsoft.com/office/drawing/2014/main" xmlns="" id="{00000000-0008-0000-0300-0000E4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44529</xdr:rowOff>
    </xdr:from>
    <xdr:to>
      <xdr:col>24</xdr:col>
      <xdr:colOff>609600</xdr:colOff>
      <xdr:row>58</xdr:row>
      <xdr:rowOff>146129</xdr:rowOff>
    </xdr:to>
    <xdr:sp macro="" textlink="">
      <xdr:nvSpPr>
        <xdr:cNvPr id="234" name="円/楕円 233">
          <a:extLst>
            <a:ext uri="{FF2B5EF4-FFF2-40B4-BE49-F238E27FC236}">
              <a16:creationId xmlns:a16="http://schemas.microsoft.com/office/drawing/2014/main" xmlns="" id="{00000000-0008-0000-0300-0000EA000000}"/>
            </a:ext>
          </a:extLst>
        </xdr:cNvPr>
        <xdr:cNvSpPr/>
      </xdr:nvSpPr>
      <xdr:spPr>
        <a:xfrm>
          <a:off x="16967200" y="99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58</xdr:row>
      <xdr:rowOff>95329</xdr:rowOff>
    </xdr:from>
    <xdr:to>
      <xdr:col>24</xdr:col>
      <xdr:colOff>558800</xdr:colOff>
      <xdr:row>59</xdr:row>
      <xdr:rowOff>50562</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flipV="1">
          <a:off x="16179800" y="10039429"/>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111856</xdr:rowOff>
    </xdr:from>
    <xdr:ext cx="762000" cy="259045"/>
    <xdr:sp macro="" textlink="">
      <xdr:nvSpPr>
        <xdr:cNvPr id="236" name="定員管理の状況該当値テキスト">
          <a:extLst>
            <a:ext uri="{FF2B5EF4-FFF2-40B4-BE49-F238E27FC236}">
              <a16:creationId xmlns:a16="http://schemas.microsoft.com/office/drawing/2014/main" xmlns="" id="{00000000-0008-0000-0300-0000EC000000}"/>
            </a:ext>
          </a:extLst>
        </xdr:cNvPr>
        <xdr:cNvSpPr txBox="1"/>
      </xdr:nvSpPr>
      <xdr:spPr>
        <a:xfrm>
          <a:off x="17106900" y="988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171212</xdr:rowOff>
    </xdr:from>
    <xdr:to>
      <xdr:col>23</xdr:col>
      <xdr:colOff>457200</xdr:colOff>
      <xdr:row>59</xdr:row>
      <xdr:rowOff>101362</xdr:rowOff>
    </xdr:to>
    <xdr:sp macro="" textlink="">
      <xdr:nvSpPr>
        <xdr:cNvPr id="237" name="円/楕円 236">
          <a:extLst>
            <a:ext uri="{FF2B5EF4-FFF2-40B4-BE49-F238E27FC236}">
              <a16:creationId xmlns:a16="http://schemas.microsoft.com/office/drawing/2014/main" xmlns="" id="{00000000-0008-0000-0300-0000ED000000}"/>
            </a:ext>
          </a:extLst>
        </xdr:cNvPr>
        <xdr:cNvSpPr/>
      </xdr:nvSpPr>
      <xdr:spPr>
        <a:xfrm>
          <a:off x="16129000" y="101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50562</xdr:rowOff>
    </xdr:from>
    <xdr:to>
      <xdr:col>23</xdr:col>
      <xdr:colOff>406400</xdr:colOff>
      <xdr:row>60</xdr:row>
      <xdr:rowOff>100806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flipV="1">
          <a:off x="15290800" y="10166112"/>
          <a:ext cx="889000" cy="2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57</xdr:row>
      <xdr:rowOff>111539</xdr:rowOff>
    </xdr:from>
    <xdr:ext cx="7366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5798800" y="988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50006</xdr:rowOff>
    </xdr:from>
    <xdr:to>
      <xdr:col>22</xdr:col>
      <xdr:colOff>254000</xdr:colOff>
      <xdr:row>60</xdr:row>
      <xdr:rowOff>151606</xdr:rowOff>
    </xdr:to>
    <xdr:sp macro="" textlink="">
      <xdr:nvSpPr>
        <xdr:cNvPr id="240" name="円/楕円 239">
          <a:extLst>
            <a:ext uri="{FF2B5EF4-FFF2-40B4-BE49-F238E27FC236}">
              <a16:creationId xmlns:a16="http://schemas.microsoft.com/office/drawing/2014/main" xmlns="" id="{00000000-0008-0000-0300-0000F0000000}"/>
            </a:ext>
          </a:extLst>
        </xdr:cNvPr>
        <xdr:cNvSpPr/>
      </xdr:nvSpPr>
      <xdr:spPr>
        <a:xfrm>
          <a:off x="15240000" y="103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60</xdr:row>
      <xdr:rowOff>100806</xdr:rowOff>
    </xdr:from>
    <xdr:to>
      <xdr:col>22</xdr:col>
      <xdr:colOff>203200</xdr:colOff>
      <xdr:row>63</xdr:row>
      <xdr:rowOff>13256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flipV="1">
          <a:off x="14401800" y="10387806"/>
          <a:ext cx="889000" cy="4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58</xdr:row>
      <xdr:rowOff>161783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4909800" y="1010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133906</xdr:rowOff>
    </xdr:from>
    <xdr:to>
      <xdr:col>21</xdr:col>
      <xdr:colOff>50800</xdr:colOff>
      <xdr:row>63</xdr:row>
      <xdr:rowOff>64056</xdr:rowOff>
    </xdr:to>
    <xdr:sp macro="" textlink="">
      <xdr:nvSpPr>
        <xdr:cNvPr id="243" name="円/楕円 242">
          <a:extLst>
            <a:ext uri="{FF2B5EF4-FFF2-40B4-BE49-F238E27FC236}">
              <a16:creationId xmlns:a16="http://schemas.microsoft.com/office/drawing/2014/main" xmlns="" id="{00000000-0008-0000-0300-0000F3000000}"/>
            </a:ext>
          </a:extLst>
        </xdr:cNvPr>
        <xdr:cNvSpPr/>
      </xdr:nvSpPr>
      <xdr:spPr>
        <a:xfrm>
          <a:off x="14351000" y="10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63</xdr:row>
      <xdr:rowOff>13256</xdr:rowOff>
    </xdr:from>
    <xdr:to>
      <xdr:col>21</xdr:col>
      <xdr:colOff>0</xdr:colOff>
      <xdr:row>67</xdr:row>
      <xdr:rowOff>54372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3512800" y="10814606"/>
          <a:ext cx="889000" cy="7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61</xdr:row>
      <xdr:rowOff>74233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4020800" y="1053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3572</xdr:rowOff>
    </xdr:from>
    <xdr:to>
      <xdr:col>19</xdr:col>
      <xdr:colOff>533400</xdr:colOff>
      <xdr:row>67</xdr:row>
      <xdr:rowOff>105172</xdr:rowOff>
    </xdr:to>
    <xdr:sp macro="" textlink="">
      <xdr:nvSpPr>
        <xdr:cNvPr id="246" name="円/楕円 245">
          <a:extLst>
            <a:ext uri="{FF2B5EF4-FFF2-40B4-BE49-F238E27FC236}">
              <a16:creationId xmlns:a16="http://schemas.microsoft.com/office/drawing/2014/main" xmlns="" id="{00000000-0008-0000-0300-0000F6000000}"/>
            </a:ext>
          </a:extLst>
        </xdr:cNvPr>
        <xdr:cNvSpPr/>
      </xdr:nvSpPr>
      <xdr:spPr>
        <a:xfrm>
          <a:off x="13462000" y="11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115349</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3131800" y="112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48" name="正方形/長方形 247">
          <a:extLst>
            <a:ext uri="{FF2B5EF4-FFF2-40B4-BE49-F238E27FC236}">
              <a16:creationId xmlns:a16="http://schemas.microsoft.com/office/drawing/2014/main" xmlns="" id="{00000000-0008-0000-0300-0000F8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38100</xdr:colOff>
      <xdr:row>32</xdr:row>
      <xdr:rowOff>38100</xdr:rowOff>
    </xdr:to>
    <xdr:sp macro="" textlink="">
      <xdr:nvSpPr>
        <xdr:cNvPr id="251" name="正方形/長方形 250">
          <a:extLst>
            <a:ext uri="{FF2B5EF4-FFF2-40B4-BE49-F238E27FC236}">
              <a16:creationId xmlns:a16="http://schemas.microsoft.com/office/drawing/2014/main" xmlns="" id="{00000000-0008-0000-0300-0000FB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31</xdr:row>
      <xdr:rowOff>146050</xdr:rowOff>
    </xdr:from>
    <xdr:to>
      <xdr:col>28</xdr:col>
      <xdr:colOff>38100</xdr:colOff>
      <xdr:row>33</xdr:row>
      <xdr:rowOff>57150</xdr:rowOff>
    </xdr:to>
    <xdr:sp macro="" textlink="">
      <xdr:nvSpPr>
        <xdr:cNvPr id="252" name="正方形/長方形 251">
          <a:extLst>
            <a:ext uri="{FF2B5EF4-FFF2-40B4-BE49-F238E27FC236}">
              <a16:creationId xmlns:a16="http://schemas.microsoft.com/office/drawing/2014/main" xmlns="" id="{00000000-0008-0000-0300-0000FC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53" name="正方形/長方形 252">
          <a:extLst>
            <a:ext uri="{FF2B5EF4-FFF2-40B4-BE49-F238E27FC236}">
              <a16:creationId xmlns:a16="http://schemas.microsoft.com/office/drawing/2014/main" xmlns="" id="{00000000-0008-0000-0300-0000FD00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54" name="正方形/長方形 253">
          <a:extLst>
            <a:ext uri="{FF2B5EF4-FFF2-40B4-BE49-F238E27FC236}">
              <a16:creationId xmlns:a16="http://schemas.microsoft.com/office/drawing/2014/main" xmlns="" id="{00000000-0008-0000-0300-0000FE00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55" name="正方形/長方形 254">
          <a:extLst>
            <a:ext uri="{FF2B5EF4-FFF2-40B4-BE49-F238E27FC236}">
              <a16:creationId xmlns:a16="http://schemas.microsoft.com/office/drawing/2014/main" xmlns="" id="{00000000-0008-0000-0300-0000FF00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b="0" i="0" u="none" strike="noStrike">
              <a:solidFill>
                <a:schemeClr val="dk1"/>
              </a:solidFill>
              <a:effectLst/>
              <a:latin typeface="+mn-ea"/>
              <a:ea typeface="+mn-ea"/>
              <a:cs typeface="+mn-cs"/>
            </a:rPr>
            <a:t>・本指数は、</a:t>
          </a:r>
          <a:r>
            <a:rPr lang="en-US" altLang="ja-JP" sz="950" b="0" i="0" u="none" strike="noStrike">
              <a:solidFill>
                <a:schemeClr val="dk1"/>
              </a:solidFill>
              <a:effectLst/>
              <a:latin typeface="+mn-ea"/>
              <a:ea typeface="+mn-ea"/>
              <a:cs typeface="+mn-cs"/>
            </a:rPr>
            <a:t>3</a:t>
          </a:r>
          <a:r>
            <a:rPr lang="ja-JP" altLang="en-US" sz="950" b="0" i="0" u="none" strike="noStrike">
              <a:solidFill>
                <a:schemeClr val="dk1"/>
              </a:solidFill>
              <a:effectLst/>
              <a:latin typeface="+mn-ea"/>
              <a:ea typeface="+mn-ea"/>
              <a:cs typeface="+mn-cs"/>
            </a:rPr>
            <a:t>か年の平均値を表している。</a:t>
          </a:r>
          <a:r>
            <a:rPr lang="ja-JP" altLang="en-US" sz="950">
              <a:latin typeface="+mn-ea"/>
              <a:ea typeface="+mn-ea"/>
            </a:rPr>
            <a:t> </a:t>
          </a:r>
          <a:endParaRPr lang="en-US" altLang="ja-JP" sz="950">
            <a:latin typeface="+mn-ea"/>
            <a:ea typeface="+mn-ea"/>
          </a:endParaRPr>
        </a:p>
        <a:p>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24</a:t>
          </a:r>
          <a:r>
            <a:rPr lang="ja-JP" altLang="en-US" sz="950" b="0" i="0" u="none" strike="noStrike">
              <a:solidFill>
                <a:schemeClr val="dk1"/>
              </a:solidFill>
              <a:effectLst/>
              <a:latin typeface="+mn-ea"/>
              <a:ea typeface="+mn-ea"/>
              <a:cs typeface="+mn-cs"/>
            </a:rPr>
            <a:t>年度以降、都税収入の増収などに伴い算定上の分母となる標準財政規模が増加しており、</a:t>
          </a:r>
          <a:r>
            <a:rPr lang="en-US" altLang="ja-JP" sz="950" b="0" i="0" u="none" strike="noStrike">
              <a:solidFill>
                <a:schemeClr val="dk1"/>
              </a:solidFill>
              <a:effectLst/>
              <a:latin typeface="+mn-ea"/>
              <a:ea typeface="+mn-ea"/>
              <a:cs typeface="+mn-cs"/>
            </a:rPr>
            <a:t>24</a:t>
          </a:r>
          <a:r>
            <a:rPr lang="ja-JP" altLang="en-US" sz="950" b="0" i="0" u="none" strike="noStrike">
              <a:solidFill>
                <a:schemeClr val="dk1"/>
              </a:solidFill>
              <a:effectLst/>
              <a:latin typeface="+mn-ea"/>
              <a:ea typeface="+mn-ea"/>
              <a:cs typeface="+mn-cs"/>
            </a:rPr>
            <a:t>年度及び</a:t>
          </a:r>
          <a:r>
            <a:rPr lang="en-US" altLang="ja-JP" sz="950" b="0" i="0" u="none" strike="noStrike">
              <a:solidFill>
                <a:schemeClr val="dk1"/>
              </a:solidFill>
              <a:effectLst/>
              <a:latin typeface="+mn-ea"/>
              <a:ea typeface="+mn-ea"/>
              <a:cs typeface="+mn-cs"/>
            </a:rPr>
            <a:t>25</a:t>
          </a:r>
          <a:r>
            <a:rPr lang="ja-JP" altLang="en-US" sz="950" b="0" i="0" u="none" strike="noStrike">
              <a:solidFill>
                <a:schemeClr val="dk1"/>
              </a:solidFill>
              <a:effectLst/>
              <a:latin typeface="+mn-ea"/>
              <a:ea typeface="+mn-ea"/>
              <a:cs typeface="+mn-cs"/>
            </a:rPr>
            <a:t>年度の比率の改善に寄与した。</a:t>
          </a:r>
          <a:br>
            <a:rPr lang="ja-JP" altLang="en-US" sz="950" b="0" i="0" u="none" strike="noStrike">
              <a:solidFill>
                <a:schemeClr val="dk1"/>
              </a:solidFill>
              <a:effectLst/>
              <a:latin typeface="+mn-ea"/>
              <a:ea typeface="+mn-ea"/>
              <a:cs typeface="+mn-cs"/>
            </a:rPr>
          </a:br>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26</a:t>
          </a:r>
          <a:r>
            <a:rPr lang="ja-JP" altLang="en-US" sz="950" b="0" i="0" u="none" strike="noStrike">
              <a:solidFill>
                <a:schemeClr val="dk1"/>
              </a:solidFill>
              <a:effectLst/>
              <a:latin typeface="+mn-ea"/>
              <a:ea typeface="+mn-ea"/>
              <a:cs typeface="+mn-cs"/>
            </a:rPr>
            <a:t>年度以降においても、引き続き標準財政規模は増加している一方、分子に当たる元利償還金等から比率算定上控除される基準財政需要額算入公債費等が減少していることなどにより、</a:t>
          </a:r>
          <a:r>
            <a:rPr lang="en-US" altLang="ja-JP" sz="950" b="0" i="0" u="none" strike="noStrike">
              <a:solidFill>
                <a:schemeClr val="dk1"/>
              </a:solidFill>
              <a:effectLst/>
              <a:latin typeface="+mn-ea"/>
              <a:ea typeface="+mn-ea"/>
              <a:cs typeface="+mn-cs"/>
            </a:rPr>
            <a:t>26</a:t>
          </a:r>
          <a:r>
            <a:rPr lang="ja-JP" altLang="en-US" sz="950" b="0" i="0" u="none" strike="noStrike">
              <a:solidFill>
                <a:schemeClr val="dk1"/>
              </a:solidFill>
              <a:effectLst/>
              <a:latin typeface="+mn-ea"/>
              <a:ea typeface="+mn-ea"/>
              <a:cs typeface="+mn-cs"/>
            </a:rPr>
            <a:t>年度から</a:t>
          </a:r>
          <a:r>
            <a:rPr lang="en-US" altLang="ja-JP" sz="950" b="0" i="0" u="none" strike="noStrike">
              <a:solidFill>
                <a:schemeClr val="dk1"/>
              </a:solidFill>
              <a:effectLst/>
              <a:latin typeface="+mn-ea"/>
              <a:ea typeface="+mn-ea"/>
              <a:cs typeface="+mn-cs"/>
            </a:rPr>
            <a:t>27</a:t>
          </a:r>
          <a:r>
            <a:rPr lang="ja-JP" altLang="en-US" sz="950" b="0" i="0" u="none" strike="noStrike">
              <a:solidFill>
                <a:schemeClr val="dk1"/>
              </a:solidFill>
              <a:effectLst/>
              <a:latin typeface="+mn-ea"/>
              <a:ea typeface="+mn-ea"/>
              <a:cs typeface="+mn-cs"/>
            </a:rPr>
            <a:t>年まで比率は上昇した。</a:t>
          </a:r>
          <a:br>
            <a:rPr lang="ja-JP" altLang="en-US" sz="950" b="0" i="0" u="none" strike="noStrike">
              <a:solidFill>
                <a:schemeClr val="dk1"/>
              </a:solidFill>
              <a:effectLst/>
              <a:latin typeface="+mn-ea"/>
              <a:ea typeface="+mn-ea"/>
              <a:cs typeface="+mn-cs"/>
            </a:rPr>
          </a:br>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28</a:t>
          </a:r>
          <a:r>
            <a:rPr lang="ja-JP" altLang="en-US" sz="950" b="0" i="0" u="none" strike="noStrike">
              <a:solidFill>
                <a:schemeClr val="dk1"/>
              </a:solidFill>
              <a:effectLst/>
              <a:latin typeface="+mn-ea"/>
              <a:ea typeface="+mn-ea"/>
              <a:cs typeface="+mn-cs"/>
            </a:rPr>
            <a:t>年度においては、前述のとおり標準財政規模が増加したことに加え、元利償還金が減少したことなどにより、単年度の比率は改善したものの、３か年平均（</a:t>
          </a:r>
          <a:r>
            <a:rPr lang="en-US" altLang="ja-JP" sz="950" b="0" i="0" u="none" strike="noStrike">
              <a:solidFill>
                <a:schemeClr val="dk1"/>
              </a:solidFill>
              <a:effectLst/>
              <a:latin typeface="+mn-ea"/>
              <a:ea typeface="+mn-ea"/>
              <a:cs typeface="+mn-cs"/>
            </a:rPr>
            <a:t>H26~28)</a:t>
          </a:r>
          <a:r>
            <a:rPr lang="ja-JP" altLang="en-US" sz="950" b="0" i="0" u="none" strike="noStrike">
              <a:solidFill>
                <a:schemeClr val="dk1"/>
              </a:solidFill>
              <a:effectLst/>
              <a:latin typeface="+mn-ea"/>
              <a:ea typeface="+mn-ea"/>
              <a:cs typeface="+mn-cs"/>
            </a:rPr>
            <a:t>では比率は上昇し、</a:t>
          </a:r>
          <a:r>
            <a:rPr lang="en-US" altLang="ja-JP" sz="950" b="0" i="0" u="none" strike="noStrike">
              <a:solidFill>
                <a:schemeClr val="dk1"/>
              </a:solidFill>
              <a:effectLst/>
              <a:latin typeface="+mn-ea"/>
              <a:ea typeface="+mn-ea"/>
              <a:cs typeface="+mn-cs"/>
            </a:rPr>
            <a:t>1.5</a:t>
          </a:r>
          <a:r>
            <a:rPr lang="ja-JP" altLang="en-US" sz="950" b="0" i="0" u="none" strike="noStrike">
              <a:solidFill>
                <a:schemeClr val="dk1"/>
              </a:solidFill>
              <a:effectLst/>
              <a:latin typeface="+mn-ea"/>
              <a:ea typeface="+mn-ea"/>
              <a:cs typeface="+mn-cs"/>
            </a:rPr>
            <a:t>％となった。</a:t>
          </a:r>
          <a:endParaRPr lang="en-US" altLang="ja-JP" sz="950" b="0" i="0" u="none" strike="noStrike">
            <a:solidFill>
              <a:schemeClr val="dk1"/>
            </a:solidFill>
            <a:effectLst/>
            <a:latin typeface="+mn-ea"/>
            <a:ea typeface="+mn-ea"/>
            <a:cs typeface="+mn-cs"/>
          </a:endParaRPr>
        </a:p>
        <a:p>
          <a:r>
            <a:rPr lang="ja-JP" altLang="en-US" sz="950" b="0" i="0" u="none" strike="noStrike">
              <a:solidFill>
                <a:schemeClr val="dk1"/>
              </a:solidFill>
              <a:effectLst/>
              <a:latin typeface="+mn-ea"/>
              <a:ea typeface="+mn-ea"/>
              <a:cs typeface="+mn-cs"/>
            </a:rPr>
            <a:t>・都にあっては、元利償還金等から算定上控除される都市計画税を都道府県で唯一特例で課税しているため、他道府県に比べて実質公債費比率が低くなる傾向がある。</a:t>
          </a:r>
          <a:r>
            <a:rPr lang="ja-JP" altLang="en-US" sz="950">
              <a:latin typeface="+mn-ea"/>
              <a:ea typeface="+mn-ea"/>
            </a:rPr>
            <a:t> </a:t>
          </a:r>
          <a:endParaRPr kumimoji="1" lang="ja-JP" altLang="en-US" sz="95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274" name="公債費負担の状況グラフ枠">
          <a:extLst>
            <a:ext uri="{FF2B5EF4-FFF2-40B4-BE49-F238E27FC236}">
              <a16:creationId xmlns:a16="http://schemas.microsoft.com/office/drawing/2014/main" xmlns="" id="{00000000-0008-0000-0300-00001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79828</xdr:rowOff>
    </xdr:from>
    <xdr:to>
      <xdr:col>24</xdr:col>
      <xdr:colOff>609600</xdr:colOff>
      <xdr:row>45</xdr:row>
      <xdr:rowOff>9978</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6967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42</xdr:row>
      <xdr:rowOff>128815</xdr:rowOff>
    </xdr:from>
    <xdr:to>
      <xdr:col>24</xdr:col>
      <xdr:colOff>558800</xdr:colOff>
      <xdr:row>44</xdr:row>
      <xdr:rowOff>130628</xdr:rowOff>
    </xdr:to>
    <xdr:cxnSp macro="">
      <xdr:nvCxnSpPr>
        <xdr:cNvPr id="281" name="直線コネクタ 280">
          <a:extLst>
            <a:ext uri="{FF2B5EF4-FFF2-40B4-BE49-F238E27FC236}">
              <a16:creationId xmlns:a16="http://schemas.microsoft.com/office/drawing/2014/main" xmlns="" id="{00000000-0008-0000-0300-000019010000}"/>
            </a:ext>
          </a:extLst>
        </xdr:cNvPr>
        <xdr:cNvCxnSpPr/>
      </xdr:nvCxnSpPr>
      <xdr:spPr>
        <a:xfrm>
          <a:off x="16179800" y="73297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51905</xdr:rowOff>
    </xdr:from>
    <xdr:ext cx="762000" cy="259045"/>
    <xdr:sp macro="" textlink="">
      <xdr:nvSpPr>
        <xdr:cNvPr id="282" name="公債費負担の状況該当値テキスト">
          <a:extLst>
            <a:ext uri="{FF2B5EF4-FFF2-40B4-BE49-F238E27FC236}">
              <a16:creationId xmlns:a16="http://schemas.microsoft.com/office/drawing/2014/main" xmlns="" id="{00000000-0008-0000-0300-00001A010000}"/>
            </a:ext>
          </a:extLst>
        </xdr:cNvPr>
        <xdr:cNvSpPr txBox="1"/>
      </xdr:nvSpPr>
      <xdr:spPr>
        <a:xfrm>
          <a:off x="17106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78015</xdr:rowOff>
    </xdr:from>
    <xdr:to>
      <xdr:col>23</xdr:col>
      <xdr:colOff>457200</xdr:colOff>
      <xdr:row>43</xdr:row>
      <xdr:rowOff>8165</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123372</xdr:rowOff>
    </xdr:from>
    <xdr:to>
      <xdr:col>23</xdr:col>
      <xdr:colOff>406400</xdr:colOff>
      <xdr:row>42</xdr:row>
      <xdr:rowOff>128815</xdr:rowOff>
    </xdr:to>
    <xdr:cxnSp macro="">
      <xdr:nvCxnSpPr>
        <xdr:cNvPr id="284" name="直線コネクタ 283">
          <a:extLst>
            <a:ext uri="{FF2B5EF4-FFF2-40B4-BE49-F238E27FC236}">
              <a16:creationId xmlns:a16="http://schemas.microsoft.com/office/drawing/2014/main" xmlns="" id="{00000000-0008-0000-0300-00001C010000}"/>
            </a:ext>
          </a:extLst>
        </xdr:cNvPr>
        <xdr:cNvCxnSpPr/>
      </xdr:nvCxnSpPr>
      <xdr:spPr>
        <a:xfrm>
          <a:off x="15290800" y="6295572"/>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41</xdr:row>
      <xdr:rowOff>18342</xdr:rowOff>
    </xdr:from>
    <xdr:ext cx="7366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98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72572</xdr:rowOff>
    </xdr:from>
    <xdr:to>
      <xdr:col>22</xdr:col>
      <xdr:colOff>254000</xdr:colOff>
      <xdr:row>37</xdr:row>
      <xdr:rowOff>2722</xdr:rowOff>
    </xdr:to>
    <xdr:sp macro="" textlink="">
      <xdr:nvSpPr>
        <xdr:cNvPr id="286" name="円/楕円 285">
          <a:extLst>
            <a:ext uri="{FF2B5EF4-FFF2-40B4-BE49-F238E27FC236}">
              <a16:creationId xmlns:a16="http://schemas.microsoft.com/office/drawing/2014/main" xmlns="" id="{00000000-0008-0000-0300-00001E010000}"/>
            </a:ext>
          </a:extLst>
        </xdr:cNvPr>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35</xdr:row>
      <xdr:rowOff>122464</xdr:rowOff>
    </xdr:from>
    <xdr:to>
      <xdr:col>22</xdr:col>
      <xdr:colOff>203200</xdr:colOff>
      <xdr:row>36</xdr:row>
      <xdr:rowOff>123372</xdr:rowOff>
    </xdr:to>
    <xdr:cxnSp macro="">
      <xdr:nvCxnSpPr>
        <xdr:cNvPr id="287" name="直線コネクタ 286">
          <a:extLst>
            <a:ext uri="{FF2B5EF4-FFF2-40B4-BE49-F238E27FC236}">
              <a16:creationId xmlns:a16="http://schemas.microsoft.com/office/drawing/2014/main" xmlns="" id="{00000000-0008-0000-0300-00001F010000}"/>
            </a:ext>
          </a:extLst>
        </xdr:cNvPr>
        <xdr:cNvCxnSpPr/>
      </xdr:nvCxnSpPr>
      <xdr:spPr>
        <a:xfrm>
          <a:off x="14401800" y="61232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35</xdr:row>
      <xdr:rowOff>12899</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71664</xdr:rowOff>
    </xdr:from>
    <xdr:to>
      <xdr:col>21</xdr:col>
      <xdr:colOff>50800</xdr:colOff>
      <xdr:row>36</xdr:row>
      <xdr:rowOff>1814</xdr:rowOff>
    </xdr:to>
    <xdr:sp macro="" textlink="">
      <xdr:nvSpPr>
        <xdr:cNvPr id="289" name="円/楕円 288">
          <a:extLst>
            <a:ext uri="{FF2B5EF4-FFF2-40B4-BE49-F238E27FC236}">
              <a16:creationId xmlns:a16="http://schemas.microsoft.com/office/drawing/2014/main" xmlns="" id="{00000000-0008-0000-0300-000021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35</xdr:row>
      <xdr:rowOff>122464</xdr:rowOff>
    </xdr:from>
    <xdr:to>
      <xdr:col>21</xdr:col>
      <xdr:colOff>0</xdr:colOff>
      <xdr:row>39</xdr:row>
      <xdr:rowOff>126093</xdr:rowOff>
    </xdr:to>
    <xdr:cxnSp macro="">
      <xdr:nvCxnSpPr>
        <xdr:cNvPr id="290" name="直線コネクタ 289">
          <a:extLst>
            <a:ext uri="{FF2B5EF4-FFF2-40B4-BE49-F238E27FC236}">
              <a16:creationId xmlns:a16="http://schemas.microsoft.com/office/drawing/2014/main" xmlns="" id="{00000000-0008-0000-0300-000022010000}"/>
            </a:ext>
          </a:extLst>
        </xdr:cNvPr>
        <xdr:cNvCxnSpPr/>
      </xdr:nvCxnSpPr>
      <xdr:spPr>
        <a:xfrm flipV="1">
          <a:off x="13512800" y="6123214"/>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34</xdr:row>
      <xdr:rowOff>11991</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75293</xdr:rowOff>
    </xdr:from>
    <xdr:to>
      <xdr:col>19</xdr:col>
      <xdr:colOff>533400</xdr:colOff>
      <xdr:row>40</xdr:row>
      <xdr:rowOff>5443</xdr:rowOff>
    </xdr:to>
    <xdr:sp macro="" textlink="">
      <xdr:nvSpPr>
        <xdr:cNvPr id="292" name="円/楕円 291">
          <a:extLst>
            <a:ext uri="{FF2B5EF4-FFF2-40B4-BE49-F238E27FC236}">
              <a16:creationId xmlns:a16="http://schemas.microsoft.com/office/drawing/2014/main" xmlns="" id="{00000000-0008-0000-0300-000024010000}"/>
            </a:ext>
          </a:extLst>
        </xdr:cNvPr>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15620</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38100</xdr:colOff>
      <xdr:row>10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9</xdr:row>
      <xdr:rowOff>107950</xdr:rowOff>
    </xdr:from>
    <xdr:to>
      <xdr:col>28</xdr:col>
      <xdr:colOff>38100</xdr:colOff>
      <xdr:row>11</xdr:row>
      <xdr:rowOff>19050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・都債現在高や退職手当負担見込額の減少など、算定上の分子となる将来負担額は着実に減少している。また、</a:t>
          </a:r>
          <a:r>
            <a:rPr lang="en-US" altLang="ja-JP" sz="1600" b="0" i="0" u="none" strike="noStrike">
              <a:solidFill>
                <a:schemeClr val="dk1"/>
              </a:solidFill>
              <a:effectLst/>
              <a:latin typeface="+mn-ea"/>
              <a:ea typeface="+mn-ea"/>
              <a:cs typeface="+mn-cs"/>
            </a:rPr>
            <a:t>24</a:t>
          </a:r>
          <a:r>
            <a:rPr lang="ja-JP" altLang="en-US" sz="1600" b="0" i="0" u="none" strike="noStrike">
              <a:solidFill>
                <a:schemeClr val="dk1"/>
              </a:solidFill>
              <a:effectLst/>
              <a:latin typeface="+mn-ea"/>
              <a:ea typeface="+mn-ea"/>
              <a:cs typeface="+mn-cs"/>
            </a:rPr>
            <a:t>年度以降、分母となる標準財政規模が、都税収入の増収等を背景に増加していることから、比率は改善傾向にある。</a:t>
          </a:r>
          <a:endParaRPr kumimoji="1" lang="ja-JP" altLang="en-US" sz="16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318" name="将来負担の状況グラフ枠">
          <a:extLst>
            <a:ext uri="{FF2B5EF4-FFF2-40B4-BE49-F238E27FC236}">
              <a16:creationId xmlns:a16="http://schemas.microsoft.com/office/drawing/2014/main" xmlns="" id="{00000000-0008-0000-0300-00003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86995</xdr:rowOff>
    </xdr:from>
    <xdr:to>
      <xdr:col>24</xdr:col>
      <xdr:colOff>609600</xdr:colOff>
      <xdr:row>14</xdr:row>
      <xdr:rowOff>17145</xdr:rowOff>
    </xdr:to>
    <xdr:sp macro="" textlink="">
      <xdr:nvSpPr>
        <xdr:cNvPr id="324" name="円/楕円 323">
          <a:extLst>
            <a:ext uri="{FF2B5EF4-FFF2-40B4-BE49-F238E27FC236}">
              <a16:creationId xmlns:a16="http://schemas.microsoft.com/office/drawing/2014/main" xmlns="" id="{00000000-0008-0000-0300-000044010000}"/>
            </a:ext>
          </a:extLst>
        </xdr:cNvPr>
        <xdr:cNvSpPr/>
      </xdr:nvSpPr>
      <xdr:spPr>
        <a:xfrm>
          <a:off x="169672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13</xdr:row>
      <xdr:rowOff>137795</xdr:rowOff>
    </xdr:from>
    <xdr:to>
      <xdr:col>24</xdr:col>
      <xdr:colOff>558800</xdr:colOff>
      <xdr:row>15</xdr:row>
      <xdr:rowOff>42227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6179800" y="2366645"/>
          <a:ext cx="8382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59072</xdr:rowOff>
    </xdr:from>
    <xdr:ext cx="762000" cy="259045"/>
    <xdr:sp macro="" textlink="">
      <xdr:nvSpPr>
        <xdr:cNvPr id="326" name="将来負担の状況該当値テキスト">
          <a:extLst>
            <a:ext uri="{FF2B5EF4-FFF2-40B4-BE49-F238E27FC236}">
              <a16:creationId xmlns:a16="http://schemas.microsoft.com/office/drawing/2014/main" xmlns="" id="{00000000-0008-0000-0300-000046010000}"/>
            </a:ext>
          </a:extLst>
        </xdr:cNvPr>
        <xdr:cNvSpPr txBox="1"/>
      </xdr:nvSpPr>
      <xdr:spPr>
        <a:xfrm>
          <a:off x="17106900" y="228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162877</xdr:rowOff>
    </xdr:from>
    <xdr:to>
      <xdr:col>23</xdr:col>
      <xdr:colOff>457200</xdr:colOff>
      <xdr:row>15</xdr:row>
      <xdr:rowOff>93027</xdr:rowOff>
    </xdr:to>
    <xdr:sp macro="" textlink="">
      <xdr:nvSpPr>
        <xdr:cNvPr id="327" name="円/楕円 326">
          <a:extLst>
            <a:ext uri="{FF2B5EF4-FFF2-40B4-BE49-F238E27FC236}">
              <a16:creationId xmlns:a16="http://schemas.microsoft.com/office/drawing/2014/main" xmlns="" id="{00000000-0008-0000-0300-000047010000}"/>
            </a:ext>
          </a:extLst>
        </xdr:cNvPr>
        <xdr:cNvSpPr/>
      </xdr:nvSpPr>
      <xdr:spPr>
        <a:xfrm>
          <a:off x="16129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42227</xdr:rowOff>
    </xdr:from>
    <xdr:to>
      <xdr:col>23</xdr:col>
      <xdr:colOff>406400</xdr:colOff>
      <xdr:row>17</xdr:row>
      <xdr:rowOff>53234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5290800" y="2613977"/>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13</xdr:row>
      <xdr:rowOff>103204</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233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2434</xdr:rowOff>
    </xdr:from>
    <xdr:to>
      <xdr:col>22</xdr:col>
      <xdr:colOff>254000</xdr:colOff>
      <xdr:row>17</xdr:row>
      <xdr:rowOff>104034</xdr:rowOff>
    </xdr:to>
    <xdr:sp macro="" textlink="">
      <xdr:nvSpPr>
        <xdr:cNvPr id="330" name="円/楕円 329">
          <a:extLst>
            <a:ext uri="{FF2B5EF4-FFF2-40B4-BE49-F238E27FC236}">
              <a16:creationId xmlns:a16="http://schemas.microsoft.com/office/drawing/2014/main" xmlns="" id="{00000000-0008-0000-0300-00004A010000}"/>
            </a:ext>
          </a:extLst>
        </xdr:cNvPr>
        <xdr:cNvSpPr/>
      </xdr:nvSpPr>
      <xdr:spPr>
        <a:xfrm>
          <a:off x="15240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53234</xdr:rowOff>
    </xdr:from>
    <xdr:to>
      <xdr:col>22</xdr:col>
      <xdr:colOff>203200</xdr:colOff>
      <xdr:row>20</xdr:row>
      <xdr:rowOff>11430</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4401800" y="2967884"/>
          <a:ext cx="889000" cy="4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15</xdr:row>
      <xdr:rowOff>114211</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132080</xdr:rowOff>
    </xdr:from>
    <xdr:to>
      <xdr:col>21</xdr:col>
      <xdr:colOff>50800</xdr:colOff>
      <xdr:row>20</xdr:row>
      <xdr:rowOff>62230</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4351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20</xdr:row>
      <xdr:rowOff>11430</xdr:rowOff>
    </xdr:from>
    <xdr:to>
      <xdr:col>21</xdr:col>
      <xdr:colOff>0</xdr:colOff>
      <xdr:row>21</xdr:row>
      <xdr:rowOff>85302</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flipV="1">
          <a:off x="13512800" y="3440430"/>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18</xdr:row>
      <xdr:rowOff>72407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31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34502</xdr:rowOff>
    </xdr:from>
    <xdr:to>
      <xdr:col>19</xdr:col>
      <xdr:colOff>533400</xdr:colOff>
      <xdr:row>21</xdr:row>
      <xdr:rowOff>136102</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3462000" y="3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146279</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340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15</xdr:col>
      <xdr:colOff>269875</xdr:colOff>
      <xdr:row>8</xdr:row>
      <xdr:rowOff>152400</xdr:rowOff>
    </xdr:from>
    <xdr:to>
      <xdr:col>17</xdr:col>
      <xdr:colOff>323850</xdr:colOff>
      <xdr:row>11</xdr:row>
      <xdr:rowOff>19050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50800</xdr:rowOff>
    </xdr:from>
    <xdr:to>
      <xdr:col>17</xdr:col>
      <xdr:colOff>419100</xdr:colOff>
      <xdr:row>10</xdr:row>
      <xdr:rowOff>133350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371475</xdr:colOff>
      <xdr:row>9</xdr:row>
      <xdr:rowOff>158750</xdr:rowOff>
    </xdr:from>
    <xdr:to>
      <xdr:col>15</xdr:col>
      <xdr:colOff>542925</xdr:colOff>
      <xdr:row>9</xdr:row>
      <xdr:rowOff>158750</xdr:rowOff>
    </xdr:to>
    <xdr:cxnSp macro="">
      <xdr:nvCxnSpPr>
        <xdr:cNvPr id="21" name="直線コネクタ 20">
          <a:extLst>
            <a:ext uri="{FF2B5EF4-FFF2-40B4-BE49-F238E27FC236}">
              <a16:creationId xmlns:a16="http://schemas.microsoft.com/office/drawing/2014/main" xmlns=""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107950</xdr:rowOff>
    </xdr:from>
    <xdr:to>
      <xdr:col>15</xdr:col>
      <xdr:colOff>508000</xdr:colOff>
      <xdr:row>10</xdr:row>
      <xdr:rowOff>38100</xdr:rowOff>
    </xdr:to>
    <xdr:sp macro="" textlink="">
      <xdr:nvSpPr>
        <xdr:cNvPr id="22" name="円/楕円 21">
          <a:extLst>
            <a:ext uri="{FF2B5EF4-FFF2-40B4-BE49-F238E27FC236}">
              <a16:creationId xmlns:a16="http://schemas.microsoft.com/office/drawing/2014/main" xmlns=""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20</xdr:row>
      <xdr:rowOff>63500</xdr:rowOff>
    </xdr:from>
    <xdr:ext cx="4609532" cy="259045"/>
    <xdr:sp macro="" textlink="">
      <xdr:nvSpPr>
        <xdr:cNvPr id="23" name="テキスト ボックス 22">
          <a:extLst>
            <a:ext uri="{FF2B5EF4-FFF2-40B4-BE49-F238E27FC236}">
              <a16:creationId xmlns:a16="http://schemas.microsoft.com/office/drawing/2014/main" xmlns=""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24" name="テキスト ボックス 23">
          <a:extLst>
            <a:ext uri="{FF2B5EF4-FFF2-40B4-BE49-F238E27FC236}">
              <a16:creationId xmlns:a16="http://schemas.microsoft.com/office/drawing/2014/main" xmlns=""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25" name="大かっこ 24">
          <a:extLst>
            <a:ext uri="{FF2B5EF4-FFF2-40B4-BE49-F238E27FC236}">
              <a16:creationId xmlns:a16="http://schemas.microsoft.com/office/drawing/2014/main" xmlns=""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26" name="テキスト ボックス 25">
          <a:extLst>
            <a:ext uri="{FF2B5EF4-FFF2-40B4-BE49-F238E27FC236}">
              <a16:creationId xmlns:a16="http://schemas.microsoft.com/office/drawing/2014/main" xmlns="" id="{00000000-0008-0000-0400-00001A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27" name="テキスト ボックス 26">
          <a:extLst>
            <a:ext uri="{FF2B5EF4-FFF2-40B4-BE49-F238E27FC236}">
              <a16:creationId xmlns:a16="http://schemas.microsoft.com/office/drawing/2014/main" xmlns="" id="{00000000-0008-0000-0400-00001B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28" name="正方形/長方形 27">
          <a:extLst>
            <a:ext uri="{FF2B5EF4-FFF2-40B4-BE49-F238E27FC236}">
              <a16:creationId xmlns:a16="http://schemas.microsoft.com/office/drawing/2014/main" xmlns=""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29" name="正方形/長方形 28">
          <a:extLst>
            <a:ext uri="{FF2B5EF4-FFF2-40B4-BE49-F238E27FC236}">
              <a16:creationId xmlns:a16="http://schemas.microsoft.com/office/drawing/2014/main" xmlns=""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0" name="正方形/長方形 29">
          <a:extLst>
            <a:ext uri="{FF2B5EF4-FFF2-40B4-BE49-F238E27FC236}">
              <a16:creationId xmlns:a16="http://schemas.microsoft.com/office/drawing/2014/main" xmlns=""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1" name="正方形/長方形 30">
          <a:extLst>
            <a:ext uri="{FF2B5EF4-FFF2-40B4-BE49-F238E27FC236}">
              <a16:creationId xmlns:a16="http://schemas.microsoft.com/office/drawing/2014/main" xmlns=""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32" name="正方形/長方形 31">
          <a:extLst>
            <a:ext uri="{FF2B5EF4-FFF2-40B4-BE49-F238E27FC236}">
              <a16:creationId xmlns:a16="http://schemas.microsoft.com/office/drawing/2014/main" xmlns=""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33" name="正方形/長方形 32">
          <a:extLst>
            <a:ext uri="{FF2B5EF4-FFF2-40B4-BE49-F238E27FC236}">
              <a16:creationId xmlns:a16="http://schemas.microsoft.com/office/drawing/2014/main" xmlns=""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34" name="テキスト ボックス 33">
          <a:extLst>
            <a:ext uri="{FF2B5EF4-FFF2-40B4-BE49-F238E27FC236}">
              <a16:creationId xmlns:a16="http://schemas.microsoft.com/office/drawing/2014/main" xmlns=""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ea"/>
              <a:ea typeface="+mn-ea"/>
              <a:cs typeface="+mn-cs"/>
            </a:rPr>
            <a:t>・比率算定上の分母にあたる歳入は、</a:t>
          </a:r>
          <a:r>
            <a:rPr lang="en-US" altLang="ja-JP" sz="1100" b="0" i="0" u="none" strike="noStrike">
              <a:solidFill>
                <a:schemeClr val="dk1"/>
              </a:solidFill>
              <a:effectLst/>
              <a:latin typeface="+mn-ea"/>
              <a:ea typeface="+mn-ea"/>
              <a:cs typeface="+mn-cs"/>
            </a:rPr>
            <a:t>24</a:t>
          </a:r>
          <a:r>
            <a:rPr lang="ja-JP" altLang="en-US" sz="1100" b="0" i="0" u="none" strike="noStrike">
              <a:solidFill>
                <a:schemeClr val="dk1"/>
              </a:solidFill>
              <a:effectLst/>
              <a:latin typeface="+mn-ea"/>
              <a:ea typeface="+mn-ea"/>
              <a:cs typeface="+mn-cs"/>
            </a:rPr>
            <a:t>年度以降、都税収入の増収などにより増加しており、比率の改善に寄与している。</a:t>
          </a:r>
          <a:r>
            <a:rPr lang="ja-JP" altLang="en-US" sz="1100">
              <a:latin typeface="+mn-ea"/>
              <a:ea typeface="+mn-ea"/>
            </a:rPr>
            <a:t> </a:t>
          </a:r>
          <a:endParaRPr lang="en-US" altLang="ja-JP" sz="1100">
            <a:latin typeface="+mn-ea"/>
            <a:ea typeface="+mn-ea"/>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28</a:t>
          </a:r>
          <a:r>
            <a:rPr lang="ja-JP" altLang="en-US" sz="1100" b="0" i="0" u="none" strike="noStrike">
              <a:solidFill>
                <a:schemeClr val="dk1"/>
              </a:solidFill>
              <a:effectLst/>
              <a:latin typeface="+mn-ea"/>
              <a:ea typeface="+mn-ea"/>
              <a:cs typeface="+mn-cs"/>
            </a:rPr>
            <a:t>年度においては、増額給与改定や年金一元化による事業主負担の増が通年化したことに伴う共済組合負担金の増加などにより、人件費は増となったものの、都税収入の増収などにより、歳入の増加率が大きいことから、比率は</a:t>
          </a:r>
          <a:r>
            <a:rPr lang="en-US" altLang="ja-JP" sz="1100" b="0" i="0" u="none" strike="noStrike">
              <a:solidFill>
                <a:schemeClr val="dk1"/>
              </a:solidFill>
              <a:effectLst/>
              <a:latin typeface="+mn-ea"/>
              <a:ea typeface="+mn-ea"/>
              <a:cs typeface="+mn-cs"/>
            </a:rPr>
            <a:t>0.7</a:t>
          </a:r>
          <a:r>
            <a:rPr lang="ja-JP" altLang="en-US" sz="1100" b="0" i="0" u="none" strike="noStrike">
              <a:solidFill>
                <a:schemeClr val="dk1"/>
              </a:solidFill>
              <a:effectLst/>
              <a:latin typeface="+mn-ea"/>
              <a:ea typeface="+mn-ea"/>
              <a:cs typeface="+mn-cs"/>
            </a:rPr>
            <a:t>ポイントの改善となっている。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・なお、都では、</a:t>
          </a:r>
          <a:r>
            <a:rPr lang="en-US" altLang="ja-JP" sz="1100" b="0" i="0" u="none" strike="noStrike">
              <a:solidFill>
                <a:schemeClr val="dk1"/>
              </a:solidFill>
              <a:effectLst/>
              <a:latin typeface="+mn-ea"/>
              <a:ea typeface="+mn-ea"/>
              <a:cs typeface="+mn-cs"/>
            </a:rPr>
            <a:t>19</a:t>
          </a:r>
          <a:r>
            <a:rPr lang="ja-JP" altLang="en-US" sz="1100" b="0" i="0" u="none" strike="noStrike">
              <a:solidFill>
                <a:schemeClr val="dk1"/>
              </a:solidFill>
              <a:effectLst/>
              <a:latin typeface="+mn-ea"/>
              <a:ea typeface="+mn-ea"/>
              <a:cs typeface="+mn-cs"/>
            </a:rPr>
            <a:t>年度から</a:t>
          </a:r>
          <a:r>
            <a:rPr lang="en-US" altLang="ja-JP" sz="1100" b="0" i="0" u="none" strike="noStrike">
              <a:solidFill>
                <a:schemeClr val="dk1"/>
              </a:solidFill>
              <a:effectLst/>
              <a:latin typeface="+mn-ea"/>
              <a:ea typeface="+mn-ea"/>
              <a:cs typeface="+mn-cs"/>
            </a:rPr>
            <a:t>21</a:t>
          </a:r>
          <a:r>
            <a:rPr lang="ja-JP" altLang="en-US" sz="1100" b="0" i="0" u="none" strike="noStrike">
              <a:solidFill>
                <a:schemeClr val="dk1"/>
              </a:solidFill>
              <a:effectLst/>
              <a:latin typeface="+mn-ea"/>
              <a:ea typeface="+mn-ea"/>
              <a:cs typeface="+mn-cs"/>
            </a:rPr>
            <a:t>年度にかけて約</a:t>
          </a:r>
          <a:r>
            <a:rPr lang="en-US" altLang="ja-JP" sz="1100" b="0" i="0" u="none" strike="noStrike">
              <a:solidFill>
                <a:schemeClr val="dk1"/>
              </a:solidFill>
              <a:effectLst/>
              <a:latin typeface="+mn-ea"/>
              <a:ea typeface="+mn-ea"/>
              <a:cs typeface="+mn-cs"/>
            </a:rPr>
            <a:t>4,000</a:t>
          </a:r>
          <a:r>
            <a:rPr lang="ja-JP" altLang="en-US" sz="1100" b="0" i="0" u="none" strike="noStrike">
              <a:solidFill>
                <a:schemeClr val="dk1"/>
              </a:solidFill>
              <a:effectLst/>
              <a:latin typeface="+mn-ea"/>
              <a:ea typeface="+mn-ea"/>
              <a:cs typeface="+mn-cs"/>
            </a:rPr>
            <a:t>人の定数削減を行うなどの内部努力により、人件費の削減に努めてきた。</a:t>
          </a:r>
          <a:r>
            <a:rPr lang="ja-JP" altLang="en-US" sz="1100">
              <a:latin typeface="+mn-ea"/>
              <a:ea typeface="+mn-ea"/>
            </a:rPr>
            <a:t> </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35" name="テキスト ボックス 34">
          <a:extLst>
            <a:ext uri="{FF2B5EF4-FFF2-40B4-BE49-F238E27FC236}">
              <a16:creationId xmlns:a16="http://schemas.microsoft.com/office/drawing/2014/main" xmlns=""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36" name="直線コネクタ 35">
          <a:extLst>
            <a:ext uri="{FF2B5EF4-FFF2-40B4-BE49-F238E27FC236}">
              <a16:creationId xmlns:a16="http://schemas.microsoft.com/office/drawing/2014/main" xmlns=""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xmlns=""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38" name="直線コネクタ 37">
          <a:extLst>
            <a:ext uri="{FF2B5EF4-FFF2-40B4-BE49-F238E27FC236}">
              <a16:creationId xmlns:a16="http://schemas.microsoft.com/office/drawing/2014/main" xmlns="" id="{00000000-0008-0000-0400-000026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39" name="テキスト ボックス 38">
          <a:extLst>
            <a:ext uri="{FF2B5EF4-FFF2-40B4-BE49-F238E27FC236}">
              <a16:creationId xmlns:a16="http://schemas.microsoft.com/office/drawing/2014/main" xmlns="" id="{00000000-0008-0000-0400-000027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0" name="直線コネクタ 39">
          <a:extLst>
            <a:ext uri="{FF2B5EF4-FFF2-40B4-BE49-F238E27FC236}">
              <a16:creationId xmlns:a16="http://schemas.microsoft.com/office/drawing/2014/main" xmlns="" id="{00000000-0008-0000-0400-000028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1" name="テキスト ボックス 40">
          <a:extLst>
            <a:ext uri="{FF2B5EF4-FFF2-40B4-BE49-F238E27FC236}">
              <a16:creationId xmlns:a16="http://schemas.microsoft.com/office/drawing/2014/main" xmlns="" id="{00000000-0008-0000-0400-000029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42" name="直線コネクタ 41">
          <a:extLst>
            <a:ext uri="{FF2B5EF4-FFF2-40B4-BE49-F238E27FC236}">
              <a16:creationId xmlns:a16="http://schemas.microsoft.com/office/drawing/2014/main" xmlns="" id="{00000000-0008-0000-0400-00002A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43" name="テキスト ボックス 42">
          <a:extLst>
            <a:ext uri="{FF2B5EF4-FFF2-40B4-BE49-F238E27FC236}">
              <a16:creationId xmlns:a16="http://schemas.microsoft.com/office/drawing/2014/main" xmlns="" id="{00000000-0008-0000-0400-00002B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44" name="直線コネクタ 43">
          <a:extLst>
            <a:ext uri="{FF2B5EF4-FFF2-40B4-BE49-F238E27FC236}">
              <a16:creationId xmlns:a16="http://schemas.microsoft.com/office/drawing/2014/main" xmlns="" id="{00000000-0008-0000-0400-00002C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0" name="人件費グラフ枠">
          <a:extLst>
            <a:ext uri="{FF2B5EF4-FFF2-40B4-BE49-F238E27FC236}">
              <a16:creationId xmlns:a16="http://schemas.microsoft.com/office/drawing/2014/main" xmlns="" id="{00000000-0008-0000-0400-000032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52" name="テキスト ボックス 51">
          <a:extLst>
            <a:ext uri="{FF2B5EF4-FFF2-40B4-BE49-F238E27FC236}">
              <a16:creationId xmlns:a16="http://schemas.microsoft.com/office/drawing/2014/main" xmlns="" id="{00000000-0008-0000-0400-000034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54" name="テキスト ボックス 53">
          <a:extLst>
            <a:ext uri="{FF2B5EF4-FFF2-40B4-BE49-F238E27FC236}">
              <a16:creationId xmlns:a16="http://schemas.microsoft.com/office/drawing/2014/main" xmlns="" id="{00000000-0008-0000-0400-000036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56" name="円/楕円 55">
          <a:extLst>
            <a:ext uri="{FF2B5EF4-FFF2-40B4-BE49-F238E27FC236}">
              <a16:creationId xmlns:a16="http://schemas.microsoft.com/office/drawing/2014/main" xmlns="" id="{00000000-0008-0000-0400-000038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33</xdr:row>
      <xdr:rowOff>146050</xdr:rowOff>
    </xdr:from>
    <xdr:to>
      <xdr:col>7</xdr:col>
      <xdr:colOff>15875</xdr:colOff>
      <xdr:row>34</xdr:row>
      <xdr:rowOff>107950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flipV="1">
          <a:off x="3987800" y="5803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67327</xdr:rowOff>
    </xdr:from>
    <xdr:ext cx="762000" cy="259045"/>
    <xdr:sp macro="" textlink="">
      <xdr:nvSpPr>
        <xdr:cNvPr id="58" name="人件費該当値テキスト">
          <a:extLst>
            <a:ext uri="{FF2B5EF4-FFF2-40B4-BE49-F238E27FC236}">
              <a16:creationId xmlns:a16="http://schemas.microsoft.com/office/drawing/2014/main" xmlns="" id="{00000000-0008-0000-0400-00003A000000}"/>
            </a:ext>
          </a:extLst>
        </xdr:cNvPr>
        <xdr:cNvSpPr txBox="1"/>
      </xdr:nvSpPr>
      <xdr:spPr>
        <a:xfrm>
          <a:off x="4914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57150</xdr:rowOff>
    </xdr:from>
    <xdr:to>
      <xdr:col>5</xdr:col>
      <xdr:colOff>600075</xdr:colOff>
      <xdr:row>34</xdr:row>
      <xdr:rowOff>158750</xdr:rowOff>
    </xdr:to>
    <xdr:sp macro="" textlink="">
      <xdr:nvSpPr>
        <xdr:cNvPr id="59" name="円/楕円 58">
          <a:extLst>
            <a:ext uri="{FF2B5EF4-FFF2-40B4-BE49-F238E27FC236}">
              <a16:creationId xmlns:a16="http://schemas.microsoft.com/office/drawing/2014/main" xmlns="" id="{00000000-0008-0000-0400-00003B000000}"/>
            </a:ext>
          </a:extLst>
        </xdr:cNvPr>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107950</xdr:rowOff>
    </xdr:from>
    <xdr:to>
      <xdr:col>5</xdr:col>
      <xdr:colOff>549275</xdr:colOff>
      <xdr:row>35</xdr:row>
      <xdr:rowOff>146050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flipV="1">
          <a:off x="3098800" y="593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32</xdr:row>
      <xdr:rowOff>168927</xdr:rowOff>
    </xdr:from>
    <xdr:ext cx="7366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62" name="円/楕円 61">
          <a:extLst>
            <a:ext uri="{FF2B5EF4-FFF2-40B4-BE49-F238E27FC236}">
              <a16:creationId xmlns:a16="http://schemas.microsoft.com/office/drawing/2014/main" xmlns="" id="{00000000-0008-0000-0400-00003E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35</xdr:row>
      <xdr:rowOff>146050</xdr:rowOff>
    </xdr:from>
    <xdr:to>
      <xdr:col>4</xdr:col>
      <xdr:colOff>346075</xdr:colOff>
      <xdr:row>36</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2209800" y="614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34</xdr:row>
      <xdr:rowOff>35577</xdr:rowOff>
    </xdr:from>
    <xdr:ext cx="762000" cy="259045"/>
    <xdr:sp macro="" textlink="">
      <xdr:nvSpPr>
        <xdr:cNvPr id="64" name="テキスト ボックス 63">
          <a:extLst>
            <a:ext uri="{FF2B5EF4-FFF2-40B4-BE49-F238E27FC236}">
              <a16:creationId xmlns:a16="http://schemas.microsoft.com/office/drawing/2014/main" xmlns="" id="{00000000-0008-0000-0400-000040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65" name="円/楕円 64">
          <a:extLst>
            <a:ext uri="{FF2B5EF4-FFF2-40B4-BE49-F238E27FC236}">
              <a16:creationId xmlns:a16="http://schemas.microsoft.com/office/drawing/2014/main" xmlns="" id="{00000000-0008-0000-0400-000041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36</xdr:row>
      <xdr:rowOff>165100</xdr:rowOff>
    </xdr:from>
    <xdr:to>
      <xdr:col>3</xdr:col>
      <xdr:colOff>142875</xdr:colOff>
      <xdr:row>40</xdr:row>
      <xdr:rowOff>50800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1320800" y="6337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35</xdr:row>
      <xdr:rowOff>54627</xdr:rowOff>
    </xdr:from>
    <xdr:ext cx="762000" cy="259045"/>
    <xdr:sp macro="" textlink="">
      <xdr:nvSpPr>
        <xdr:cNvPr id="67" name="テキスト ボックス 66">
          <a:extLst>
            <a:ext uri="{FF2B5EF4-FFF2-40B4-BE49-F238E27FC236}">
              <a16:creationId xmlns:a16="http://schemas.microsoft.com/office/drawing/2014/main" xmlns="" id="{00000000-0008-0000-0400-000043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68" name="円/楕円 67">
          <a:extLst>
            <a:ext uri="{FF2B5EF4-FFF2-40B4-BE49-F238E27FC236}">
              <a16:creationId xmlns:a16="http://schemas.microsoft.com/office/drawing/2014/main" xmlns="" id="{00000000-0008-0000-0400-000044000000}"/>
            </a:ext>
          </a:extLst>
        </xdr:cNvPr>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70" name="正方形/長方形 69">
          <a:extLst>
            <a:ext uri="{FF2B5EF4-FFF2-40B4-BE49-F238E27FC236}">
              <a16:creationId xmlns:a16="http://schemas.microsoft.com/office/drawing/2014/main" xmlns="" id="{00000000-0008-0000-0400-000046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71" name="正方形/長方形 70">
          <a:extLst>
            <a:ext uri="{FF2B5EF4-FFF2-40B4-BE49-F238E27FC236}">
              <a16:creationId xmlns:a16="http://schemas.microsoft.com/office/drawing/2014/main" xmlns="" id="{00000000-0008-0000-0400-000047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72" name="正方形/長方形 71">
          <a:extLst>
            <a:ext uri="{FF2B5EF4-FFF2-40B4-BE49-F238E27FC236}">
              <a16:creationId xmlns:a16="http://schemas.microsoft.com/office/drawing/2014/main" xmlns="" id="{00000000-0008-0000-0400-000048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73" name="正方形/長方形 72">
          <a:extLst>
            <a:ext uri="{FF2B5EF4-FFF2-40B4-BE49-F238E27FC236}">
              <a16:creationId xmlns:a16="http://schemas.microsoft.com/office/drawing/2014/main" xmlns="" id="{00000000-0008-0000-0400-000049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74" name="正方形/長方形 73">
          <a:extLst>
            <a:ext uri="{FF2B5EF4-FFF2-40B4-BE49-F238E27FC236}">
              <a16:creationId xmlns:a16="http://schemas.microsoft.com/office/drawing/2014/main" xmlns="" id="{00000000-0008-0000-0400-00004A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75" name="正方形/長方形 74">
          <a:extLst>
            <a:ext uri="{FF2B5EF4-FFF2-40B4-BE49-F238E27FC236}">
              <a16:creationId xmlns:a16="http://schemas.microsoft.com/office/drawing/2014/main" xmlns="" id="{00000000-0008-0000-0400-00004B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・算定上の分母にあたる歳入は、</a:t>
          </a:r>
          <a:r>
            <a:rPr lang="en-US" altLang="ja-JP" sz="1200" b="0" i="0" u="none" strike="noStrike">
              <a:solidFill>
                <a:schemeClr val="dk1"/>
              </a:solidFill>
              <a:effectLst/>
              <a:latin typeface="+mn-ea"/>
              <a:ea typeface="+mn-ea"/>
              <a:cs typeface="+mn-cs"/>
            </a:rPr>
            <a:t>24</a:t>
          </a:r>
          <a:r>
            <a:rPr lang="ja-JP" altLang="en-US" sz="1200" b="0" i="0" u="none" strike="noStrike">
              <a:solidFill>
                <a:schemeClr val="dk1"/>
              </a:solidFill>
              <a:effectLst/>
              <a:latin typeface="+mn-ea"/>
              <a:ea typeface="+mn-ea"/>
              <a:cs typeface="+mn-cs"/>
            </a:rPr>
            <a:t>年度以降、都税収入の増収などにより増加しており、比率の低下に寄与している。</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年度においては、需用費や委託料の増などにより物件費が増加したため、比率は</a:t>
          </a:r>
          <a:r>
            <a:rPr lang="en-US" altLang="ja-JP" sz="1200" b="0" i="0" u="none" strike="noStrike">
              <a:solidFill>
                <a:schemeClr val="dk1"/>
              </a:solidFill>
              <a:effectLst/>
              <a:latin typeface="+mn-ea"/>
              <a:ea typeface="+mn-ea"/>
              <a:cs typeface="+mn-cs"/>
            </a:rPr>
            <a:t>0.1</a:t>
          </a:r>
          <a:r>
            <a:rPr lang="ja-JP" altLang="en-US" sz="1200" b="0" i="0" u="none" strike="noStrike">
              <a:solidFill>
                <a:schemeClr val="dk1"/>
              </a:solidFill>
              <a:effectLst/>
              <a:latin typeface="+mn-ea"/>
              <a:ea typeface="+mn-ea"/>
              <a:cs typeface="+mn-cs"/>
            </a:rPr>
            <a:t>ポイント上昇し</a:t>
          </a:r>
          <a:r>
            <a:rPr lang="en-US" altLang="ja-JP" sz="1200" b="0" i="0" u="none" strike="noStrike">
              <a:solidFill>
                <a:schemeClr val="dk1"/>
              </a:solidFill>
              <a:effectLst/>
              <a:latin typeface="+mn-ea"/>
              <a:ea typeface="+mn-ea"/>
              <a:cs typeface="+mn-cs"/>
            </a:rPr>
            <a:t>5.0</a:t>
          </a:r>
          <a:r>
            <a:rPr lang="ja-JP" altLang="en-US" sz="1200" b="0" i="0" u="none" strike="noStrike">
              <a:solidFill>
                <a:schemeClr val="dk1"/>
              </a:solidFill>
              <a:effectLst/>
              <a:latin typeface="+mn-ea"/>
              <a:ea typeface="+mn-ea"/>
              <a:cs typeface="+mn-cs"/>
            </a:rPr>
            <a:t>％となった。</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年度においては、前述のとおり歳入は増加したものの、委託料などの増により物件費が増加したことに伴い、比率は</a:t>
          </a:r>
          <a:r>
            <a:rPr lang="en-US" altLang="ja-JP" sz="1200" b="0" i="0" u="none" strike="noStrike">
              <a:solidFill>
                <a:schemeClr val="dk1"/>
              </a:solidFill>
              <a:effectLst/>
              <a:latin typeface="+mn-ea"/>
              <a:ea typeface="+mn-ea"/>
              <a:cs typeface="+mn-cs"/>
            </a:rPr>
            <a:t>0.2</a:t>
          </a:r>
          <a:r>
            <a:rPr lang="ja-JP" altLang="en-US" sz="1200" b="0" i="0" u="none" strike="noStrike">
              <a:solidFill>
                <a:schemeClr val="dk1"/>
              </a:solidFill>
              <a:effectLst/>
              <a:latin typeface="+mn-ea"/>
              <a:ea typeface="+mn-ea"/>
              <a:cs typeface="+mn-cs"/>
            </a:rPr>
            <a:t>ポイント上昇している。</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9</xdr:row>
      <xdr:rowOff>107950</xdr:rowOff>
    </xdr:from>
    <xdr:ext cx="298543" cy="225703"/>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78" name="直線コネクタ 77">
          <a:extLst>
            <a:ext uri="{FF2B5EF4-FFF2-40B4-BE49-F238E27FC236}">
              <a16:creationId xmlns:a16="http://schemas.microsoft.com/office/drawing/2014/main" xmlns="" id="{00000000-0008-0000-0400-00004E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5.2</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80" name="直線コネクタ 79">
          <a:extLst>
            <a:ext uri="{FF2B5EF4-FFF2-40B4-BE49-F238E27FC236}">
              <a16:creationId xmlns:a16="http://schemas.microsoft.com/office/drawing/2014/main" xmlns="" id="{00000000-0008-0000-0400-000050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82" name="直線コネクタ 81">
          <a:extLst>
            <a:ext uri="{FF2B5EF4-FFF2-40B4-BE49-F238E27FC236}">
              <a16:creationId xmlns:a16="http://schemas.microsoft.com/office/drawing/2014/main" xmlns="" id="{00000000-0008-0000-0400-000052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84" name="直線コネクタ 83">
          <a:extLst>
            <a:ext uri="{FF2B5EF4-FFF2-40B4-BE49-F238E27FC236}">
              <a16:creationId xmlns:a16="http://schemas.microsoft.com/office/drawing/2014/main" xmlns="" id="{00000000-0008-0000-0400-000054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4.9</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86" name="直線コネクタ 85">
          <a:extLst>
            <a:ext uri="{FF2B5EF4-FFF2-40B4-BE49-F238E27FC236}">
              <a16:creationId xmlns:a16="http://schemas.microsoft.com/office/drawing/2014/main" xmlns="" id="{00000000-0008-0000-0400-00005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88" name="物件費グラフ枠">
          <a:extLst>
            <a:ext uri="{FF2B5EF4-FFF2-40B4-BE49-F238E27FC236}">
              <a16:creationId xmlns:a16="http://schemas.microsoft.com/office/drawing/2014/main" xmlns="" id="{00000000-0008-0000-0400-00005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24</xdr:row>
      <xdr:rowOff>10177</xdr:rowOff>
    </xdr:from>
    <xdr:ext cx="762000" cy="259045"/>
    <xdr:sp macro="" textlink="">
      <xdr:nvSpPr>
        <xdr:cNvPr id="89" name="テキスト ボックス 88">
          <a:extLst>
            <a:ext uri="{FF2B5EF4-FFF2-40B4-BE49-F238E27FC236}">
              <a16:creationId xmlns:a16="http://schemas.microsoft.com/office/drawing/2014/main" xmlns="" id="{00000000-0008-0000-0400-00005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91" name="テキスト ボックス 90">
          <a:extLst>
            <a:ext uri="{FF2B5EF4-FFF2-40B4-BE49-F238E27FC236}">
              <a16:creationId xmlns:a16="http://schemas.microsoft.com/office/drawing/2014/main" xmlns="" id="{00000000-0008-0000-0400-00005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93" name="テキスト ボックス 92">
          <a:extLst>
            <a:ext uri="{FF2B5EF4-FFF2-40B4-BE49-F238E27FC236}">
              <a16:creationId xmlns:a16="http://schemas.microsoft.com/office/drawing/2014/main" xmlns="" id="{00000000-0008-0000-0400-00005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20</xdr:row>
      <xdr:rowOff>76200</xdr:rowOff>
    </xdr:from>
    <xdr:to>
      <xdr:col>24</xdr:col>
      <xdr:colOff>73025</xdr:colOff>
      <xdr:row>21</xdr:row>
      <xdr:rowOff>6350</xdr:rowOff>
    </xdr:to>
    <xdr:sp macro="" textlink="">
      <xdr:nvSpPr>
        <xdr:cNvPr id="94" name="円/楕円 93">
          <a:extLst>
            <a:ext uri="{FF2B5EF4-FFF2-40B4-BE49-F238E27FC236}">
              <a16:creationId xmlns:a16="http://schemas.microsoft.com/office/drawing/2014/main" xmlns="" id="{00000000-0008-0000-0400-00005E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14</xdr:row>
      <xdr:rowOff>12700</xdr:rowOff>
    </xdr:from>
    <xdr:to>
      <xdr:col>24</xdr:col>
      <xdr:colOff>22225</xdr:colOff>
      <xdr:row>20</xdr:row>
      <xdr:rowOff>127000</xdr:rowOff>
    </xdr:to>
    <xdr:cxnSp macro="">
      <xdr:nvCxnSpPr>
        <xdr:cNvPr id="95" name="直線コネクタ 94">
          <a:extLst>
            <a:ext uri="{FF2B5EF4-FFF2-40B4-BE49-F238E27FC236}">
              <a16:creationId xmlns:a16="http://schemas.microsoft.com/office/drawing/2014/main" xmlns="" id="{00000000-0008-0000-0400-00005F000000}"/>
            </a:ext>
          </a:extLst>
        </xdr:cNvPr>
        <xdr:cNvCxnSpPr/>
      </xdr:nvCxnSpPr>
      <xdr:spPr>
        <a:xfrm>
          <a:off x="15671800" y="24130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48277</xdr:rowOff>
    </xdr:from>
    <xdr:ext cx="762000" cy="259045"/>
    <xdr:sp macro="" textlink="">
      <xdr:nvSpPr>
        <xdr:cNvPr id="96" name="物件費該当値テキスト">
          <a:extLst>
            <a:ext uri="{FF2B5EF4-FFF2-40B4-BE49-F238E27FC236}">
              <a16:creationId xmlns:a16="http://schemas.microsoft.com/office/drawing/2014/main" xmlns="" id="{00000000-0008-0000-0400-000060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133350</xdr:rowOff>
    </xdr:from>
    <xdr:to>
      <xdr:col>22</xdr:col>
      <xdr:colOff>606425</xdr:colOff>
      <xdr:row>14</xdr:row>
      <xdr:rowOff>63500</xdr:rowOff>
    </xdr:to>
    <xdr:sp macro="" textlink="">
      <xdr:nvSpPr>
        <xdr:cNvPr id="97" name="円/楕円 96">
          <a:extLst>
            <a:ext uri="{FF2B5EF4-FFF2-40B4-BE49-F238E27FC236}">
              <a16:creationId xmlns:a16="http://schemas.microsoft.com/office/drawing/2014/main" xmlns="" id="{00000000-0008-0000-0400-000061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12700</xdr:rowOff>
    </xdr:from>
    <xdr:to>
      <xdr:col>22</xdr:col>
      <xdr:colOff>555625</xdr:colOff>
      <xdr:row>17</xdr:row>
      <xdr:rowOff>69850</xdr:rowOff>
    </xdr:to>
    <xdr:cxnSp macro="">
      <xdr:nvCxnSpPr>
        <xdr:cNvPr id="98" name="直線コネクタ 97">
          <a:extLst>
            <a:ext uri="{FF2B5EF4-FFF2-40B4-BE49-F238E27FC236}">
              <a16:creationId xmlns:a16="http://schemas.microsoft.com/office/drawing/2014/main" xmlns="" id="{00000000-0008-0000-0400-000062000000}"/>
            </a:ext>
          </a:extLst>
        </xdr:cNvPr>
        <xdr:cNvCxnSpPr/>
      </xdr:nvCxnSpPr>
      <xdr:spPr>
        <a:xfrm flipV="1">
          <a:off x="14782800" y="2413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12</xdr:row>
      <xdr:rowOff>73677</xdr:rowOff>
    </xdr:from>
    <xdr:ext cx="736600" cy="259045"/>
    <xdr:sp macro="" textlink="">
      <xdr:nvSpPr>
        <xdr:cNvPr id="99" name="テキスト ボックス 98">
          <a:extLst>
            <a:ext uri="{FF2B5EF4-FFF2-40B4-BE49-F238E27FC236}">
              <a16:creationId xmlns:a16="http://schemas.microsoft.com/office/drawing/2014/main" xmlns="" id="{00000000-0008-0000-0400-00006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00" name="円/楕円 99">
          <a:extLst>
            <a:ext uri="{FF2B5EF4-FFF2-40B4-BE49-F238E27FC236}">
              <a16:creationId xmlns:a16="http://schemas.microsoft.com/office/drawing/2014/main" xmlns="" id="{00000000-0008-0000-0400-00006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14</xdr:row>
      <xdr:rowOff>12700</xdr:rowOff>
    </xdr:from>
    <xdr:to>
      <xdr:col>21</xdr:col>
      <xdr:colOff>352425</xdr:colOff>
      <xdr:row>17</xdr:row>
      <xdr:rowOff>69850</xdr:rowOff>
    </xdr:to>
    <xdr:cxnSp macro="">
      <xdr:nvCxnSpPr>
        <xdr:cNvPr id="101" name="直線コネクタ 100">
          <a:extLst>
            <a:ext uri="{FF2B5EF4-FFF2-40B4-BE49-F238E27FC236}">
              <a16:creationId xmlns:a16="http://schemas.microsoft.com/office/drawing/2014/main" xmlns="" id="{00000000-0008-0000-0400-000065000000}"/>
            </a:ext>
          </a:extLst>
        </xdr:cNvPr>
        <xdr:cNvCxnSpPr/>
      </xdr:nvCxnSpPr>
      <xdr:spPr>
        <a:xfrm>
          <a:off x="13893800" y="2413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15</xdr:row>
      <xdr:rowOff>130827</xdr:rowOff>
    </xdr:from>
    <xdr:ext cx="762000" cy="259045"/>
    <xdr:sp macro="" textlink="">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133350</xdr:rowOff>
    </xdr:from>
    <xdr:to>
      <xdr:col>20</xdr:col>
      <xdr:colOff>200025</xdr:colOff>
      <xdr:row>14</xdr:row>
      <xdr:rowOff>63500</xdr:rowOff>
    </xdr:to>
    <xdr:sp macro="" textlink="">
      <xdr:nvSpPr>
        <xdr:cNvPr id="103" name="円/楕円 102">
          <a:extLst>
            <a:ext uri="{FF2B5EF4-FFF2-40B4-BE49-F238E27FC236}">
              <a16:creationId xmlns:a16="http://schemas.microsoft.com/office/drawing/2014/main" xmlns="" id="{00000000-0008-0000-0400-000067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14</xdr:row>
      <xdr:rowOff>12700</xdr:rowOff>
    </xdr:from>
    <xdr:to>
      <xdr:col>20</xdr:col>
      <xdr:colOff>149225</xdr:colOff>
      <xdr:row>20</xdr:row>
      <xdr:rowOff>127000</xdr:rowOff>
    </xdr:to>
    <xdr:cxnSp macro="">
      <xdr:nvCxnSpPr>
        <xdr:cNvPr id="104" name="直線コネクタ 103">
          <a:extLst>
            <a:ext uri="{FF2B5EF4-FFF2-40B4-BE49-F238E27FC236}">
              <a16:creationId xmlns:a16="http://schemas.microsoft.com/office/drawing/2014/main" xmlns="" id="{00000000-0008-0000-0400-000068000000}"/>
            </a:ext>
          </a:extLst>
        </xdr:cNvPr>
        <xdr:cNvCxnSpPr/>
      </xdr:nvCxnSpPr>
      <xdr:spPr>
        <a:xfrm flipV="1">
          <a:off x="13004800" y="24130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12</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76200</xdr:rowOff>
    </xdr:from>
    <xdr:to>
      <xdr:col>18</xdr:col>
      <xdr:colOff>682625</xdr:colOff>
      <xdr:row>21</xdr:row>
      <xdr:rowOff>6350</xdr:rowOff>
    </xdr:to>
    <xdr:sp macro="" textlink="">
      <xdr:nvSpPr>
        <xdr:cNvPr id="106" name="円/楕円 105">
          <a:extLst>
            <a:ext uri="{FF2B5EF4-FFF2-40B4-BE49-F238E27FC236}">
              <a16:creationId xmlns:a16="http://schemas.microsoft.com/office/drawing/2014/main" xmlns="" id="{00000000-0008-0000-0400-00006A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16527</xdr:rowOff>
    </xdr:from>
    <xdr:ext cx="762000" cy="259045"/>
    <xdr:sp macro="" textlink="">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09" name="正方形/長方形 108">
          <a:extLst>
            <a:ext uri="{FF2B5EF4-FFF2-40B4-BE49-F238E27FC236}">
              <a16:creationId xmlns:a16="http://schemas.microsoft.com/office/drawing/2014/main" xmlns="" id="{00000000-0008-0000-0400-00006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10" name="正方形/長方形 109">
          <a:extLst>
            <a:ext uri="{FF2B5EF4-FFF2-40B4-BE49-F238E27FC236}">
              <a16:creationId xmlns:a16="http://schemas.microsoft.com/office/drawing/2014/main" xmlns="" id="{00000000-0008-0000-0400-00006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11" name="正方形/長方形 110">
          <a:extLst>
            <a:ext uri="{FF2B5EF4-FFF2-40B4-BE49-F238E27FC236}">
              <a16:creationId xmlns:a16="http://schemas.microsoft.com/office/drawing/2014/main" xmlns="" id="{00000000-0008-0000-0400-00006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12" name="正方形/長方形 111">
          <a:extLst>
            <a:ext uri="{FF2B5EF4-FFF2-40B4-BE49-F238E27FC236}">
              <a16:creationId xmlns:a16="http://schemas.microsoft.com/office/drawing/2014/main" xmlns="" id="{00000000-0008-0000-0400-000070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13" name="正方形/長方形 112">
          <a:extLst>
            <a:ext uri="{FF2B5EF4-FFF2-40B4-BE49-F238E27FC236}">
              <a16:creationId xmlns:a16="http://schemas.microsoft.com/office/drawing/2014/main" xmlns="" id="{00000000-0008-0000-0400-00007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ea"/>
              <a:ea typeface="+mn-ea"/>
              <a:cs typeface="+mn-cs"/>
            </a:rPr>
            <a:t>・算定上の分母にあたる歳入は、</a:t>
          </a:r>
          <a:r>
            <a:rPr lang="en-US" altLang="ja-JP" sz="1400" b="0" i="0" u="none" strike="noStrike">
              <a:solidFill>
                <a:schemeClr val="dk1"/>
              </a:solidFill>
              <a:effectLst/>
              <a:latin typeface="+mn-ea"/>
              <a:ea typeface="+mn-ea"/>
              <a:cs typeface="+mn-cs"/>
            </a:rPr>
            <a:t>24</a:t>
          </a:r>
          <a:r>
            <a:rPr lang="ja-JP" altLang="en-US" sz="1400" b="0" i="0" u="none" strike="noStrike">
              <a:solidFill>
                <a:schemeClr val="dk1"/>
              </a:solidFill>
              <a:effectLst/>
              <a:latin typeface="+mn-ea"/>
              <a:ea typeface="+mn-ea"/>
              <a:cs typeface="+mn-cs"/>
            </a:rPr>
            <a:t>年度以降、都税収入の増収などにより増加しており、比率の低下に寄与している。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年度においては、社会保障関連の支出の増などにより扶助費は増加したものの、前述のとおり歳入が増加していることにより、比率は前年度と同水準となっている。</a:t>
          </a:r>
          <a:r>
            <a:rPr lang="ja-JP" altLang="en-US" sz="1400">
              <a:latin typeface="+mn-ea"/>
              <a:ea typeface="+mn-ea"/>
            </a:rPr>
            <a:t> </a:t>
          </a:r>
          <a:endParaRPr kumimoji="1" lang="ja-JP" altLang="en-US" sz="14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15" name="テキスト ボックス 114">
          <a:extLst>
            <a:ext uri="{FF2B5EF4-FFF2-40B4-BE49-F238E27FC236}">
              <a16:creationId xmlns:a16="http://schemas.microsoft.com/office/drawing/2014/main" xmlns="" id="{00000000-0008-0000-0400-00007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7" name="テキスト ボックス 116">
          <a:extLst>
            <a:ext uri="{FF2B5EF4-FFF2-40B4-BE49-F238E27FC236}">
              <a16:creationId xmlns:a16="http://schemas.microsoft.com/office/drawing/2014/main" xmlns="" id="{00000000-0008-0000-0400-000075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19" name="テキスト ボックス 118">
          <a:extLst>
            <a:ext uri="{FF2B5EF4-FFF2-40B4-BE49-F238E27FC236}">
              <a16:creationId xmlns:a16="http://schemas.microsoft.com/office/drawing/2014/main" xmlns="" id="{00000000-0008-0000-0400-000077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21" name="テキスト ボックス 120">
          <a:extLst>
            <a:ext uri="{FF2B5EF4-FFF2-40B4-BE49-F238E27FC236}">
              <a16:creationId xmlns:a16="http://schemas.microsoft.com/office/drawing/2014/main" xmlns="" id="{00000000-0008-0000-0400-000079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23" name="テキスト ボックス 122">
          <a:extLst>
            <a:ext uri="{FF2B5EF4-FFF2-40B4-BE49-F238E27FC236}">
              <a16:creationId xmlns:a16="http://schemas.microsoft.com/office/drawing/2014/main" xmlns="" id="{00000000-0008-0000-0400-00007B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25" name="テキスト ボックス 124">
          <a:extLst>
            <a:ext uri="{FF2B5EF4-FFF2-40B4-BE49-F238E27FC236}">
              <a16:creationId xmlns:a16="http://schemas.microsoft.com/office/drawing/2014/main" xmlns="" id="{00000000-0008-0000-0400-00007D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30" name="扶助費グラフ枠">
          <a:extLst>
            <a:ext uri="{FF2B5EF4-FFF2-40B4-BE49-F238E27FC236}">
              <a16:creationId xmlns:a16="http://schemas.microsoft.com/office/drawing/2014/main" xmlns="" id="{00000000-0008-0000-0400-00008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136" name="円/楕円 135">
          <a:extLst>
            <a:ext uri="{FF2B5EF4-FFF2-40B4-BE49-F238E27FC236}">
              <a16:creationId xmlns:a16="http://schemas.microsoft.com/office/drawing/2014/main" xmlns="" id="{00000000-0008-0000-0400-000088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52</xdr:row>
      <xdr:rowOff>165100</xdr:rowOff>
    </xdr:from>
    <xdr:to>
      <xdr:col>7</xdr:col>
      <xdr:colOff>15875</xdr:colOff>
      <xdr:row>52</xdr:row>
      <xdr:rowOff>165100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38" name="扶助費該当値テキスト">
          <a:extLst>
            <a:ext uri="{FF2B5EF4-FFF2-40B4-BE49-F238E27FC236}">
              <a16:creationId xmlns:a16="http://schemas.microsoft.com/office/drawing/2014/main" xmlns="" id="{00000000-0008-0000-0400-00008A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139" name="円/楕円 138">
          <a:extLst>
            <a:ext uri="{FF2B5EF4-FFF2-40B4-BE49-F238E27FC236}">
              <a16:creationId xmlns:a16="http://schemas.microsoft.com/office/drawing/2014/main" xmlns="" id="{00000000-0008-0000-0400-00008B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57</xdr:row>
      <xdr:rowOff>69850</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flipV="1">
          <a:off x="3098800" y="9080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51</xdr:row>
      <xdr:rowOff>54627</xdr:rowOff>
    </xdr:from>
    <xdr:ext cx="7366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142" name="円/楕円 141">
          <a:extLst>
            <a:ext uri="{FF2B5EF4-FFF2-40B4-BE49-F238E27FC236}">
              <a16:creationId xmlns:a16="http://schemas.microsoft.com/office/drawing/2014/main" xmlns="" id="{00000000-0008-0000-0400-00008E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57</xdr:row>
      <xdr:rowOff>69850</xdr:rowOff>
    </xdr:from>
    <xdr:to>
      <xdr:col>4</xdr:col>
      <xdr:colOff>346075</xdr:colOff>
      <xdr:row>57</xdr:row>
      <xdr:rowOff>69850</xdr:rowOff>
    </xdr:to>
    <xdr:cxnSp macro="">
      <xdr:nvCxnSpPr>
        <xdr:cNvPr id="143" name="直線コネクタ 142">
          <a:extLst>
            <a:ext uri="{FF2B5EF4-FFF2-40B4-BE49-F238E27FC236}">
              <a16:creationId xmlns:a16="http://schemas.microsoft.com/office/drawing/2014/main" xmlns="" id="{00000000-0008-0000-0400-00008F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55</xdr:row>
      <xdr:rowOff>130827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57</xdr:row>
      <xdr:rowOff>69850</xdr:rowOff>
    </xdr:from>
    <xdr:to>
      <xdr:col>3</xdr:col>
      <xdr:colOff>142875</xdr:colOff>
      <xdr:row>61</xdr:row>
      <xdr:rowOff>146050</xdr:rowOff>
    </xdr:to>
    <xdr:cxnSp macro="">
      <xdr:nvCxnSpPr>
        <xdr:cNvPr id="146" name="直線コネクタ 145">
          <a:extLst>
            <a:ext uri="{FF2B5EF4-FFF2-40B4-BE49-F238E27FC236}">
              <a16:creationId xmlns:a16="http://schemas.microsoft.com/office/drawing/2014/main" xmlns="" id="{00000000-0008-0000-0400-000092000000}"/>
            </a:ext>
          </a:extLst>
        </xdr:cNvPr>
        <xdr:cNvCxnSpPr/>
      </xdr:nvCxnSpPr>
      <xdr:spPr>
        <a:xfrm flipV="1">
          <a:off x="1320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55</xdr:row>
      <xdr:rowOff>130827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95250</xdr:rowOff>
    </xdr:from>
    <xdr:to>
      <xdr:col>1</xdr:col>
      <xdr:colOff>676275</xdr:colOff>
      <xdr:row>62</xdr:row>
      <xdr:rowOff>25400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27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35577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156" name="テキスト ボックス 155">
          <a:extLst>
            <a:ext uri="{FF2B5EF4-FFF2-40B4-BE49-F238E27FC236}">
              <a16:creationId xmlns:a16="http://schemas.microsoft.com/office/drawing/2014/main" xmlns="" id="{00000000-0008-0000-0400-00009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・その他（維持補修費及び貸付金）については、主に貸付金の増減額が比率に影響を与えている。</a:t>
          </a:r>
          <a:r>
            <a:rPr lang="ja-JP" altLang="en-US" sz="1200">
              <a:latin typeface="+mn-ea"/>
              <a:ea typeface="+mn-ea"/>
            </a:rPr>
            <a:t> </a:t>
          </a:r>
          <a:endParaRPr lang="en-US" altLang="ja-JP" sz="1200" b="0" i="0" u="none" strike="noStrike">
            <a:solidFill>
              <a:schemeClr val="dk1"/>
            </a:solidFill>
            <a:effectLst/>
            <a:latin typeface="+mn-ea"/>
            <a:ea typeface="+mn-ea"/>
            <a:cs typeface="+mn-cs"/>
          </a:endParaRPr>
        </a:p>
        <a:p>
          <a:r>
            <a:rPr lang="ja-JP" altLang="en-US" sz="1200" b="0" i="0" u="none" strike="noStrike">
              <a:solidFill>
                <a:schemeClr val="dk1"/>
              </a:solidFill>
              <a:effectLst/>
              <a:latin typeface="+mn-ea"/>
              <a:ea typeface="+mn-ea"/>
              <a:cs typeface="+mn-cs"/>
            </a:rPr>
            <a:t>・貸付金の減少や、都税収入の増収等に伴い算定上の分母である歳入が増加したことなどにより、</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年度まで比率の改善が続いたものの、近年は、貸付金が一定の水準で推移していることなどにより、比率も同様の推移となっている。</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49</xdr:row>
      <xdr:rowOff>107950</xdr:rowOff>
    </xdr:from>
    <xdr:ext cx="298543" cy="225703"/>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158" name="直線コネクタ 157">
          <a:extLst>
            <a:ext uri="{FF2B5EF4-FFF2-40B4-BE49-F238E27FC236}">
              <a16:creationId xmlns:a16="http://schemas.microsoft.com/office/drawing/2014/main" xmlns="" id="{00000000-0008-0000-0400-00009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160" name="直線コネクタ 159">
          <a:extLst>
            <a:ext uri="{FF2B5EF4-FFF2-40B4-BE49-F238E27FC236}">
              <a16:creationId xmlns:a16="http://schemas.microsoft.com/office/drawing/2014/main" xmlns="" id="{00000000-0008-0000-0400-0000A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172" name="その他グラフ枠">
          <a:extLst>
            <a:ext uri="{FF2B5EF4-FFF2-40B4-BE49-F238E27FC236}">
              <a16:creationId xmlns:a16="http://schemas.microsoft.com/office/drawing/2014/main" xmlns="" id="{00000000-0008-0000-0400-0000A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64</xdr:row>
      <xdr:rowOff>10177</xdr:rowOff>
    </xdr:from>
    <xdr:ext cx="762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152400</xdr:rowOff>
    </xdr:from>
    <xdr:to>
      <xdr:col>24</xdr:col>
      <xdr:colOff>73025</xdr:colOff>
      <xdr:row>55</xdr:row>
      <xdr:rowOff>82550</xdr:rowOff>
    </xdr:to>
    <xdr:sp macro="" textlink="">
      <xdr:nvSpPr>
        <xdr:cNvPr id="178" name="円/楕円 177">
          <a:extLst>
            <a:ext uri="{FF2B5EF4-FFF2-40B4-BE49-F238E27FC236}">
              <a16:creationId xmlns:a16="http://schemas.microsoft.com/office/drawing/2014/main" xmlns="" id="{00000000-0008-0000-0400-0000B200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54</xdr:row>
      <xdr:rowOff>76200</xdr:rowOff>
    </xdr:from>
    <xdr:to>
      <xdr:col>24</xdr:col>
      <xdr:colOff>22225</xdr:colOff>
      <xdr:row>55</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15671800" y="933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124477</xdr:rowOff>
    </xdr:from>
    <xdr:ext cx="762000" cy="259045"/>
    <xdr:sp macro="" textlink="">
      <xdr:nvSpPr>
        <xdr:cNvPr id="180" name="その他該当値テキスト">
          <a:extLst>
            <a:ext uri="{FF2B5EF4-FFF2-40B4-BE49-F238E27FC236}">
              <a16:creationId xmlns:a16="http://schemas.microsoft.com/office/drawing/2014/main" xmlns="" id="{00000000-0008-0000-0400-0000B400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25400</xdr:rowOff>
    </xdr:from>
    <xdr:to>
      <xdr:col>22</xdr:col>
      <xdr:colOff>606425</xdr:colOff>
      <xdr:row>54</xdr:row>
      <xdr:rowOff>127000</xdr:rowOff>
    </xdr:to>
    <xdr:sp macro="" textlink="">
      <xdr:nvSpPr>
        <xdr:cNvPr id="181" name="円/楕円 180">
          <a:extLst>
            <a:ext uri="{FF2B5EF4-FFF2-40B4-BE49-F238E27FC236}">
              <a16:creationId xmlns:a16="http://schemas.microsoft.com/office/drawing/2014/main" xmlns="" id="{00000000-0008-0000-0400-0000B5000000}"/>
            </a:ext>
          </a:extLst>
        </xdr:cNvPr>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120650</xdr:rowOff>
    </xdr:from>
    <xdr:to>
      <xdr:col>22</xdr:col>
      <xdr:colOff>555625</xdr:colOff>
      <xdr:row>54</xdr:row>
      <xdr:rowOff>76200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14782800" y="920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52</xdr:row>
      <xdr:rowOff>137177</xdr:rowOff>
    </xdr:from>
    <xdr:ext cx="7366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69850</xdr:rowOff>
    </xdr:from>
    <xdr:to>
      <xdr:col>21</xdr:col>
      <xdr:colOff>403225</xdr:colOff>
      <xdr:row>54</xdr:row>
      <xdr:rowOff>0</xdr:rowOff>
    </xdr:to>
    <xdr:sp macro="" textlink="">
      <xdr:nvSpPr>
        <xdr:cNvPr id="184" name="円/楕円 183">
          <a:extLst>
            <a:ext uri="{FF2B5EF4-FFF2-40B4-BE49-F238E27FC236}">
              <a16:creationId xmlns:a16="http://schemas.microsoft.com/office/drawing/2014/main" xmlns="" id="{00000000-0008-0000-0400-0000B800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53</xdr:row>
      <xdr:rowOff>120650</xdr:rowOff>
    </xdr:from>
    <xdr:to>
      <xdr:col>21</xdr:col>
      <xdr:colOff>352425</xdr:colOff>
      <xdr:row>54</xdr:row>
      <xdr:rowOff>76200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13893800" y="920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52</xdr:row>
      <xdr:rowOff>10177</xdr:rowOff>
    </xdr:from>
    <xdr:ext cx="762000" cy="259045"/>
    <xdr:sp macro="" textlink="">
      <xdr:nvSpPr>
        <xdr:cNvPr id="186" name="テキスト ボックス 185">
          <a:extLst>
            <a:ext uri="{FF2B5EF4-FFF2-40B4-BE49-F238E27FC236}">
              <a16:creationId xmlns:a16="http://schemas.microsoft.com/office/drawing/2014/main" xmlns="" id="{00000000-0008-0000-0400-0000BA00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25400</xdr:rowOff>
    </xdr:from>
    <xdr:to>
      <xdr:col>20</xdr:col>
      <xdr:colOff>200025</xdr:colOff>
      <xdr:row>54</xdr:row>
      <xdr:rowOff>127000</xdr:rowOff>
    </xdr:to>
    <xdr:sp macro="" textlink="">
      <xdr:nvSpPr>
        <xdr:cNvPr id="187" name="円/楕円 186">
          <a:extLst>
            <a:ext uri="{FF2B5EF4-FFF2-40B4-BE49-F238E27FC236}">
              <a16:creationId xmlns:a16="http://schemas.microsoft.com/office/drawing/2014/main" xmlns="" id="{00000000-0008-0000-0400-0000BB000000}"/>
            </a:ext>
          </a:extLst>
        </xdr:cNvPr>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54</xdr:row>
      <xdr:rowOff>76200</xdr:rowOff>
    </xdr:from>
    <xdr:to>
      <xdr:col>20</xdr:col>
      <xdr:colOff>149225</xdr:colOff>
      <xdr:row>61</xdr:row>
      <xdr:rowOff>19050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13004800" y="93345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52</xdr:row>
      <xdr:rowOff>137177</xdr:rowOff>
    </xdr:from>
    <xdr:ext cx="7620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139700</xdr:rowOff>
    </xdr:from>
    <xdr:to>
      <xdr:col>18</xdr:col>
      <xdr:colOff>682625</xdr:colOff>
      <xdr:row>61</xdr:row>
      <xdr:rowOff>69850</xdr:rowOff>
    </xdr:to>
    <xdr:sp macro="" textlink="">
      <xdr:nvSpPr>
        <xdr:cNvPr id="190" name="円/楕円 189">
          <a:extLst>
            <a:ext uri="{FF2B5EF4-FFF2-40B4-BE49-F238E27FC236}">
              <a16:creationId xmlns:a16="http://schemas.microsoft.com/office/drawing/2014/main" xmlns="" id="{00000000-0008-0000-0400-0000BE000000}"/>
            </a:ext>
          </a:extLst>
        </xdr:cNvPr>
        <xdr:cNvSpPr/>
      </xdr:nvSpPr>
      <xdr:spPr>
        <a:xfrm>
          <a:off x="12954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192" name="正方形/長方形 191">
          <a:extLst>
            <a:ext uri="{FF2B5EF4-FFF2-40B4-BE49-F238E27FC236}">
              <a16:creationId xmlns:a16="http://schemas.microsoft.com/office/drawing/2014/main" xmlns="" id="{00000000-0008-0000-0400-0000C0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193" name="正方形/長方形 192">
          <a:extLst>
            <a:ext uri="{FF2B5EF4-FFF2-40B4-BE49-F238E27FC236}">
              <a16:creationId xmlns:a16="http://schemas.microsoft.com/office/drawing/2014/main" xmlns="" id="{00000000-0008-0000-0400-0000C1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194" name="正方形/長方形 193">
          <a:extLst>
            <a:ext uri="{FF2B5EF4-FFF2-40B4-BE49-F238E27FC236}">
              <a16:creationId xmlns:a16="http://schemas.microsoft.com/office/drawing/2014/main" xmlns="" id="{00000000-0008-0000-0400-0000C2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195" name="正方形/長方形 194">
          <a:extLst>
            <a:ext uri="{FF2B5EF4-FFF2-40B4-BE49-F238E27FC236}">
              <a16:creationId xmlns:a16="http://schemas.microsoft.com/office/drawing/2014/main" xmlns="" id="{00000000-0008-0000-0400-0000C3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196" name="正方形/長方形 195">
          <a:extLst>
            <a:ext uri="{FF2B5EF4-FFF2-40B4-BE49-F238E27FC236}">
              <a16:creationId xmlns:a16="http://schemas.microsoft.com/office/drawing/2014/main" xmlns="" id="{00000000-0008-0000-0400-0000C4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197" name="正方形/長方形 196">
          <a:extLst>
            <a:ext uri="{FF2B5EF4-FFF2-40B4-BE49-F238E27FC236}">
              <a16:creationId xmlns:a16="http://schemas.microsoft.com/office/drawing/2014/main" xmlns="" id="{00000000-0008-0000-0400-0000C5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・補助費等は、社会保障関連の支出の増などを背景に、近年、増加傾向にある。</a:t>
          </a:r>
          <a:br>
            <a:rPr lang="ja-JP" altLang="en-US" sz="1200" b="0" i="0" u="none" strike="noStrike">
              <a:solidFill>
                <a:schemeClr val="dk1"/>
              </a:solidFill>
              <a:effectLst/>
              <a:latin typeface="+mn-ea"/>
              <a:ea typeface="+mn-ea"/>
              <a:cs typeface="+mn-cs"/>
            </a:rPr>
          </a:br>
          <a:r>
            <a:rPr lang="ja-JP" altLang="en-US" sz="1200" b="0" i="0" u="none" strike="noStrike">
              <a:solidFill>
                <a:schemeClr val="dk1"/>
              </a:solidFill>
              <a:effectLst/>
              <a:latin typeface="+mn-ea"/>
              <a:ea typeface="+mn-ea"/>
              <a:cs typeface="+mn-cs"/>
            </a:rPr>
            <a:t>・一方、算定上の分母である歳入は、</a:t>
          </a:r>
          <a:r>
            <a:rPr lang="en-US" altLang="ja-JP" sz="1200" b="0" i="0" u="none" strike="noStrike">
              <a:solidFill>
                <a:schemeClr val="dk1"/>
              </a:solidFill>
              <a:effectLst/>
              <a:latin typeface="+mn-ea"/>
              <a:ea typeface="+mn-ea"/>
              <a:cs typeface="+mn-cs"/>
            </a:rPr>
            <a:t>24</a:t>
          </a:r>
          <a:r>
            <a:rPr lang="ja-JP" altLang="en-US" sz="1200" b="0" i="0" u="none" strike="noStrike">
              <a:solidFill>
                <a:schemeClr val="dk1"/>
              </a:solidFill>
              <a:effectLst/>
              <a:latin typeface="+mn-ea"/>
              <a:ea typeface="+mn-ea"/>
              <a:cs typeface="+mn-cs"/>
            </a:rPr>
            <a:t>年度以降、都税収入の増収などに伴い増加しており、比率の低下に寄与している。</a:t>
          </a:r>
          <a:r>
            <a:rPr lang="ja-JP" altLang="en-US" sz="1200">
              <a:latin typeface="+mn-ea"/>
              <a:ea typeface="+mn-ea"/>
            </a:rPr>
            <a:t> </a:t>
          </a:r>
          <a:r>
            <a:rPr lang="ja-JP" altLang="en-US" sz="1200" b="0" i="0" u="none" strike="noStrike">
              <a:solidFill>
                <a:schemeClr val="dk1"/>
              </a:solidFill>
              <a:effectLst/>
              <a:latin typeface="+mn-ea"/>
              <a:ea typeface="+mn-ea"/>
              <a:cs typeface="+mn-cs"/>
            </a:rPr>
            <a:t>　</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年度については、待機児童対策等の社会保障関連の支出の増加などに伴い、補助費等が増加したため、比率は</a:t>
          </a:r>
          <a:r>
            <a:rPr lang="en-US" altLang="ja-JP" sz="1200" b="0" i="0" u="none" strike="noStrike">
              <a:solidFill>
                <a:schemeClr val="dk1"/>
              </a:solidFill>
              <a:effectLst/>
              <a:latin typeface="+mn-ea"/>
              <a:ea typeface="+mn-ea"/>
              <a:cs typeface="+mn-cs"/>
            </a:rPr>
            <a:t>0.2</a:t>
          </a:r>
          <a:r>
            <a:rPr lang="ja-JP" altLang="en-US" sz="1200" b="0" i="0" u="none" strike="noStrike">
              <a:solidFill>
                <a:schemeClr val="dk1"/>
              </a:solidFill>
              <a:effectLst/>
              <a:latin typeface="+mn-ea"/>
              <a:ea typeface="+mn-ea"/>
              <a:cs typeface="+mn-cs"/>
            </a:rPr>
            <a:t>ポイント上昇した。</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29</xdr:row>
      <xdr:rowOff>107950</xdr:rowOff>
    </xdr:from>
    <xdr:ext cx="298543" cy="225703"/>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00" name="直線コネクタ 199">
          <a:extLst>
            <a:ext uri="{FF2B5EF4-FFF2-40B4-BE49-F238E27FC236}">
              <a16:creationId xmlns:a16="http://schemas.microsoft.com/office/drawing/2014/main" xmlns="" id="{00000000-0008-0000-0400-0000C8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04" name="直線コネクタ 203">
          <a:extLst>
            <a:ext uri="{FF2B5EF4-FFF2-40B4-BE49-F238E27FC236}">
              <a16:creationId xmlns:a16="http://schemas.microsoft.com/office/drawing/2014/main" xmlns="" id="{00000000-0008-0000-0400-0000CC00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06" name="直線コネクタ 205">
          <a:extLst>
            <a:ext uri="{FF2B5EF4-FFF2-40B4-BE49-F238E27FC236}">
              <a16:creationId xmlns:a16="http://schemas.microsoft.com/office/drawing/2014/main" xmlns="" id="{00000000-0008-0000-0400-0000CE00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08" name="直線コネクタ 207">
          <a:extLst>
            <a:ext uri="{FF2B5EF4-FFF2-40B4-BE49-F238E27FC236}">
              <a16:creationId xmlns:a16="http://schemas.microsoft.com/office/drawing/2014/main" xmlns="" id="{00000000-0008-0000-0400-0000D000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10" name="直線コネクタ 209">
          <a:extLst>
            <a:ext uri="{FF2B5EF4-FFF2-40B4-BE49-F238E27FC236}">
              <a16:creationId xmlns:a16="http://schemas.microsoft.com/office/drawing/2014/main" xmlns="" id="{00000000-0008-0000-0400-0000D2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12" name="補助費等グラフ枠">
          <a:extLst>
            <a:ext uri="{FF2B5EF4-FFF2-40B4-BE49-F238E27FC236}">
              <a16:creationId xmlns:a16="http://schemas.microsoft.com/office/drawing/2014/main" xmlns="" id="{00000000-0008-0000-0400-0000D4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44</xdr:row>
      <xdr:rowOff>10177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34</xdr:row>
      <xdr:rowOff>30480</xdr:rowOff>
    </xdr:from>
    <xdr:to>
      <xdr:col>24</xdr:col>
      <xdr:colOff>73025</xdr:colOff>
      <xdr:row>34</xdr:row>
      <xdr:rowOff>132080</xdr:rowOff>
    </xdr:to>
    <xdr:sp macro="" textlink="">
      <xdr:nvSpPr>
        <xdr:cNvPr id="218" name="円/楕円 217">
          <a:extLst>
            <a:ext uri="{FF2B5EF4-FFF2-40B4-BE49-F238E27FC236}">
              <a16:creationId xmlns:a16="http://schemas.microsoft.com/office/drawing/2014/main" xmlns="" id="{00000000-0008-0000-0400-0000DA00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33</xdr:row>
      <xdr:rowOff>161290</xdr:rowOff>
    </xdr:from>
    <xdr:to>
      <xdr:col>24</xdr:col>
      <xdr:colOff>22225</xdr:colOff>
      <xdr:row>34</xdr:row>
      <xdr:rowOff>81280</xdr:rowOff>
    </xdr:to>
    <xdr:cxnSp macro="">
      <xdr:nvCxnSpPr>
        <xdr:cNvPr id="219" name="直線コネクタ 218">
          <a:extLst>
            <a:ext uri="{FF2B5EF4-FFF2-40B4-BE49-F238E27FC236}">
              <a16:creationId xmlns:a16="http://schemas.microsoft.com/office/drawing/2014/main" xmlns="" id="{00000000-0008-0000-0400-0000DB000000}"/>
            </a:ext>
          </a:extLst>
        </xdr:cNvPr>
        <xdr:cNvCxnSpPr/>
      </xdr:nvCxnSpPr>
      <xdr:spPr>
        <a:xfrm>
          <a:off x="15671800" y="581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2557</xdr:rowOff>
    </xdr:from>
    <xdr:ext cx="762000" cy="259045"/>
    <xdr:sp macro="" textlink="">
      <xdr:nvSpPr>
        <xdr:cNvPr id="220" name="補助費等該当値テキスト">
          <a:extLst>
            <a:ext uri="{FF2B5EF4-FFF2-40B4-BE49-F238E27FC236}">
              <a16:creationId xmlns:a16="http://schemas.microsoft.com/office/drawing/2014/main" xmlns="" id="{00000000-0008-0000-0400-0000DC000000}"/>
            </a:ext>
          </a:extLst>
        </xdr:cNvPr>
        <xdr:cNvSpPr txBox="1"/>
      </xdr:nvSpPr>
      <xdr:spPr>
        <a:xfrm>
          <a:off x="16598900" y="58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110490</xdr:rowOff>
    </xdr:from>
    <xdr:to>
      <xdr:col>22</xdr:col>
      <xdr:colOff>606425</xdr:colOff>
      <xdr:row>34</xdr:row>
      <xdr:rowOff>40640</xdr:rowOff>
    </xdr:to>
    <xdr:sp macro="" textlink="">
      <xdr:nvSpPr>
        <xdr:cNvPr id="221" name="円/楕円 220">
          <a:extLst>
            <a:ext uri="{FF2B5EF4-FFF2-40B4-BE49-F238E27FC236}">
              <a16:creationId xmlns:a16="http://schemas.microsoft.com/office/drawing/2014/main" xmlns="" id="{00000000-0008-0000-0400-0000DD00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115570</xdr:rowOff>
    </xdr:from>
    <xdr:to>
      <xdr:col>22</xdr:col>
      <xdr:colOff>555625</xdr:colOff>
      <xdr:row>33</xdr:row>
      <xdr:rowOff>161290</xdr:rowOff>
    </xdr:to>
    <xdr:cxnSp macro="">
      <xdr:nvCxnSpPr>
        <xdr:cNvPr id="222" name="直線コネクタ 221">
          <a:extLst>
            <a:ext uri="{FF2B5EF4-FFF2-40B4-BE49-F238E27FC236}">
              <a16:creationId xmlns:a16="http://schemas.microsoft.com/office/drawing/2014/main" xmlns="" id="{00000000-0008-0000-0400-0000DE000000}"/>
            </a:ext>
          </a:extLst>
        </xdr:cNvPr>
        <xdr:cNvCxnSpPr/>
      </xdr:nvCxnSpPr>
      <xdr:spPr>
        <a:xfrm>
          <a:off x="14782800" y="577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32</xdr:row>
      <xdr:rowOff>50817</xdr:rowOff>
    </xdr:from>
    <xdr:ext cx="736600" cy="259045"/>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64770</xdr:rowOff>
    </xdr:from>
    <xdr:to>
      <xdr:col>21</xdr:col>
      <xdr:colOff>403225</xdr:colOff>
      <xdr:row>33</xdr:row>
      <xdr:rowOff>166370</xdr:rowOff>
    </xdr:to>
    <xdr:sp macro="" textlink="">
      <xdr:nvSpPr>
        <xdr:cNvPr id="224" name="円/楕円 223">
          <a:extLst>
            <a:ext uri="{FF2B5EF4-FFF2-40B4-BE49-F238E27FC236}">
              <a16:creationId xmlns:a16="http://schemas.microsoft.com/office/drawing/2014/main" xmlns="" id="{00000000-0008-0000-0400-0000E0000000}"/>
            </a:ext>
          </a:extLst>
        </xdr:cNvPr>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33</xdr:row>
      <xdr:rowOff>115570</xdr:rowOff>
    </xdr:from>
    <xdr:to>
      <xdr:col>21</xdr:col>
      <xdr:colOff>352425</xdr:colOff>
      <xdr:row>36</xdr:row>
      <xdr:rowOff>58420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flipV="1">
          <a:off x="13893800" y="57734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32</xdr:row>
      <xdr:rowOff>5097</xdr:rowOff>
    </xdr:from>
    <xdr:ext cx="762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xdr:rowOff>
    </xdr:from>
    <xdr:to>
      <xdr:col>20</xdr:col>
      <xdr:colOff>200025</xdr:colOff>
      <xdr:row>36</xdr:row>
      <xdr:rowOff>109220</xdr:rowOff>
    </xdr:to>
    <xdr:sp macro="" textlink="">
      <xdr:nvSpPr>
        <xdr:cNvPr id="227" name="円/楕円 226">
          <a:extLst>
            <a:ext uri="{FF2B5EF4-FFF2-40B4-BE49-F238E27FC236}">
              <a16:creationId xmlns:a16="http://schemas.microsoft.com/office/drawing/2014/main" xmlns="" id="{00000000-0008-0000-0400-0000E300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36</xdr:row>
      <xdr:rowOff>58420</xdr:rowOff>
    </xdr:from>
    <xdr:to>
      <xdr:col>20</xdr:col>
      <xdr:colOff>149225</xdr:colOff>
      <xdr:row>41</xdr:row>
      <xdr:rowOff>69850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flipV="1">
          <a:off x="13004800" y="623062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34</xdr:row>
      <xdr:rowOff>119397</xdr:rowOff>
    </xdr:from>
    <xdr:ext cx="762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581025</xdr:colOff>
      <xdr:row>41</xdr:row>
      <xdr:rowOff>19050</xdr:rowOff>
    </xdr:from>
    <xdr:to>
      <xdr:col>18</xdr:col>
      <xdr:colOff>682625</xdr:colOff>
      <xdr:row>41</xdr:row>
      <xdr:rowOff>120650</xdr:rowOff>
    </xdr:to>
    <xdr:sp macro="" textlink="">
      <xdr:nvSpPr>
        <xdr:cNvPr id="230" name="円/楕円 229">
          <a:extLst>
            <a:ext uri="{FF2B5EF4-FFF2-40B4-BE49-F238E27FC236}">
              <a16:creationId xmlns:a16="http://schemas.microsoft.com/office/drawing/2014/main" xmlns="" id="{00000000-0008-0000-0400-0000E600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130827</xdr:rowOff>
    </xdr:from>
    <xdr:ext cx="762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32" name="正方形/長方形 231">
          <a:extLst>
            <a:ext uri="{FF2B5EF4-FFF2-40B4-BE49-F238E27FC236}">
              <a16:creationId xmlns:a16="http://schemas.microsoft.com/office/drawing/2014/main" xmlns="" id="{00000000-0008-0000-0400-0000E8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33" name="正方形/長方形 232">
          <a:extLst>
            <a:ext uri="{FF2B5EF4-FFF2-40B4-BE49-F238E27FC236}">
              <a16:creationId xmlns:a16="http://schemas.microsoft.com/office/drawing/2014/main" xmlns="" id="{00000000-0008-0000-0400-0000E9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34" name="正方形/長方形 233">
          <a:extLst>
            <a:ext uri="{FF2B5EF4-FFF2-40B4-BE49-F238E27FC236}">
              <a16:creationId xmlns:a16="http://schemas.microsoft.com/office/drawing/2014/main" xmlns="" id="{00000000-0008-0000-0400-0000EA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35" name="正方形/長方形 234">
          <a:extLst>
            <a:ext uri="{FF2B5EF4-FFF2-40B4-BE49-F238E27FC236}">
              <a16:creationId xmlns:a16="http://schemas.microsoft.com/office/drawing/2014/main" xmlns="" id="{00000000-0008-0000-0400-0000EB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236" name="正方形/長方形 235">
          <a:extLst>
            <a:ext uri="{FF2B5EF4-FFF2-40B4-BE49-F238E27FC236}">
              <a16:creationId xmlns:a16="http://schemas.microsoft.com/office/drawing/2014/main" xmlns="" id="{00000000-0008-0000-0400-0000EC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37" name="正方形/長方形 236">
          <a:extLst>
            <a:ext uri="{FF2B5EF4-FFF2-40B4-BE49-F238E27FC236}">
              <a16:creationId xmlns:a16="http://schemas.microsoft.com/office/drawing/2014/main" xmlns="" id="{00000000-0008-0000-0400-0000ED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ea"/>
              <a:ea typeface="+mn-ea"/>
              <a:cs typeface="+mn-cs"/>
            </a:rPr>
            <a:t>・公債費については、過去の都債発行額の影響が大きいため、全体経常収支比率の推移と異なる傾向がある。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・算定上の分母にあたる歳入は、</a:t>
          </a:r>
          <a:r>
            <a:rPr lang="en-US" altLang="ja-JP" sz="1100" b="0" i="0" u="none" strike="noStrike">
              <a:solidFill>
                <a:schemeClr val="dk1"/>
              </a:solidFill>
              <a:effectLst/>
              <a:latin typeface="+mn-ea"/>
              <a:ea typeface="+mn-ea"/>
              <a:cs typeface="+mn-cs"/>
            </a:rPr>
            <a:t>24</a:t>
          </a:r>
          <a:r>
            <a:rPr lang="ja-JP" altLang="en-US" sz="1100" b="0" i="0" u="none" strike="noStrike">
              <a:solidFill>
                <a:schemeClr val="dk1"/>
              </a:solidFill>
              <a:effectLst/>
              <a:latin typeface="+mn-ea"/>
              <a:ea typeface="+mn-ea"/>
              <a:cs typeface="+mn-cs"/>
            </a:rPr>
            <a:t>年度以降、都税収入の増収などにより増加しており、比率の改善に寄与している。</a:t>
          </a:r>
          <a:r>
            <a:rPr lang="ja-JP" altLang="en-US" sz="1100">
              <a:latin typeface="+mn-ea"/>
              <a:ea typeface="+mn-ea"/>
            </a:rPr>
            <a:t> </a:t>
          </a:r>
          <a:endParaRPr lang="en-US" altLang="ja-JP" sz="1100">
            <a:latin typeface="+mn-ea"/>
            <a:ea typeface="+mn-ea"/>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26</a:t>
          </a:r>
          <a:r>
            <a:rPr lang="ja-JP" altLang="en-US" sz="1100" b="0" i="0" u="none" strike="noStrike">
              <a:solidFill>
                <a:schemeClr val="dk1"/>
              </a:solidFill>
              <a:effectLst/>
              <a:latin typeface="+mn-ea"/>
              <a:ea typeface="+mn-ea"/>
              <a:cs typeface="+mn-cs"/>
            </a:rPr>
            <a:t>年度については、元金償還金の増などにより、公債費が増加したため、比率は</a:t>
          </a:r>
          <a:r>
            <a:rPr lang="en-US" altLang="ja-JP" sz="1100" b="0" i="0" u="none" strike="noStrike">
              <a:solidFill>
                <a:schemeClr val="dk1"/>
              </a:solidFill>
              <a:effectLst/>
              <a:latin typeface="+mn-ea"/>
              <a:ea typeface="+mn-ea"/>
              <a:cs typeface="+mn-cs"/>
            </a:rPr>
            <a:t>0.6</a:t>
          </a:r>
          <a:r>
            <a:rPr lang="ja-JP" altLang="en-US" sz="1100" b="0" i="0" u="none" strike="noStrike">
              <a:solidFill>
                <a:schemeClr val="dk1"/>
              </a:solidFill>
              <a:effectLst/>
              <a:latin typeface="+mn-ea"/>
              <a:ea typeface="+mn-ea"/>
              <a:cs typeface="+mn-cs"/>
            </a:rPr>
            <a:t>ポイント上昇し</a:t>
          </a:r>
          <a:r>
            <a:rPr lang="en-US" altLang="ja-JP" sz="1100" b="0" i="0" u="none" strike="noStrike">
              <a:solidFill>
                <a:schemeClr val="dk1"/>
              </a:solidFill>
              <a:effectLst/>
              <a:latin typeface="+mn-ea"/>
              <a:ea typeface="+mn-ea"/>
              <a:cs typeface="+mn-cs"/>
            </a:rPr>
            <a:t>14.3</a:t>
          </a:r>
          <a:r>
            <a:rPr lang="ja-JP" altLang="en-US" sz="1100" b="0" i="0" u="none" strike="noStrike">
              <a:solidFill>
                <a:schemeClr val="dk1"/>
              </a:solidFill>
              <a:effectLst/>
              <a:latin typeface="+mn-ea"/>
              <a:ea typeface="+mn-ea"/>
              <a:cs typeface="+mn-cs"/>
            </a:rPr>
            <a:t>％となった。</a:t>
          </a:r>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27</a:t>
          </a:r>
          <a:r>
            <a:rPr lang="ja-JP" altLang="en-US" sz="1100" b="0" i="0" u="none" strike="noStrike">
              <a:solidFill>
                <a:schemeClr val="dk1"/>
              </a:solidFill>
              <a:effectLst/>
              <a:latin typeface="+mn-ea"/>
              <a:ea typeface="+mn-ea"/>
              <a:cs typeface="+mn-cs"/>
            </a:rPr>
            <a:t>年度以降、元金償還金及び利子償還金の減により公債費が減少するとともに、前述のとおり歳入が増加していることにより比率は改善傾向にある。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28</a:t>
          </a:r>
          <a:r>
            <a:rPr lang="ja-JP" altLang="en-US" sz="1100" b="0" i="0" u="none" strike="noStrike">
              <a:solidFill>
                <a:schemeClr val="dk1"/>
              </a:solidFill>
              <a:effectLst/>
              <a:latin typeface="+mn-ea"/>
              <a:ea typeface="+mn-ea"/>
              <a:cs typeface="+mn-cs"/>
            </a:rPr>
            <a:t>年度においては、比率は</a:t>
          </a:r>
          <a:r>
            <a:rPr lang="en-US" altLang="ja-JP" sz="1100" b="0" i="0" u="none" strike="noStrike">
              <a:solidFill>
                <a:schemeClr val="dk1"/>
              </a:solidFill>
              <a:effectLst/>
              <a:latin typeface="+mn-ea"/>
              <a:ea typeface="+mn-ea"/>
              <a:cs typeface="+mn-cs"/>
            </a:rPr>
            <a:t>1.7</a:t>
          </a:r>
          <a:r>
            <a:rPr lang="ja-JP" altLang="en-US" sz="1100" b="0" i="0" u="none" strike="noStrike">
              <a:solidFill>
                <a:schemeClr val="dk1"/>
              </a:solidFill>
              <a:effectLst/>
              <a:latin typeface="+mn-ea"/>
              <a:ea typeface="+mn-ea"/>
              <a:cs typeface="+mn-cs"/>
            </a:rPr>
            <a:t>ポイント低下し</a:t>
          </a:r>
          <a:r>
            <a:rPr lang="en-US" altLang="ja-JP" sz="1100" b="0" i="0" u="none" strike="noStrike">
              <a:solidFill>
                <a:schemeClr val="dk1"/>
              </a:solidFill>
              <a:effectLst/>
              <a:latin typeface="+mn-ea"/>
              <a:ea typeface="+mn-ea"/>
              <a:cs typeface="+mn-cs"/>
            </a:rPr>
            <a:t>10.5</a:t>
          </a:r>
          <a:r>
            <a:rPr lang="ja-JP" altLang="en-US" sz="1100" b="0" i="0" u="none" strike="noStrike">
              <a:solidFill>
                <a:schemeClr val="dk1"/>
              </a:solidFill>
              <a:effectLst/>
              <a:latin typeface="+mn-ea"/>
              <a:ea typeface="+mn-ea"/>
              <a:cs typeface="+mn-cs"/>
            </a:rPr>
            <a:t>％となった。</a:t>
          </a:r>
          <a:r>
            <a:rPr lang="ja-JP" altLang="en-US" sz="1100">
              <a:latin typeface="+mn-ea"/>
              <a:ea typeface="+mn-ea"/>
            </a:rPr>
            <a:t> </a:t>
          </a:r>
          <a:endParaRPr kumimoji="1" lang="ja-JP" altLang="en-US" sz="11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56" name="公債費グラフ枠">
          <a:extLst>
            <a:ext uri="{FF2B5EF4-FFF2-40B4-BE49-F238E27FC236}">
              <a16:creationId xmlns:a16="http://schemas.microsoft.com/office/drawing/2014/main" xmlns="" id="{00000000-0008-0000-0400-00000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73</xdr:row>
      <xdr:rowOff>102507</xdr:rowOff>
    </xdr:from>
    <xdr:to>
      <xdr:col>7</xdr:col>
      <xdr:colOff>15875</xdr:colOff>
      <xdr:row>76</xdr:row>
      <xdr:rowOff>143329</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flipV="1">
          <a:off x="3987800" y="12618357"/>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23784</xdr:rowOff>
    </xdr:from>
    <xdr:ext cx="762000" cy="259045"/>
    <xdr:sp macro="" textlink="">
      <xdr:nvSpPr>
        <xdr:cNvPr id="264" name="公債費該当値テキスト">
          <a:extLst>
            <a:ext uri="{FF2B5EF4-FFF2-40B4-BE49-F238E27FC236}">
              <a16:creationId xmlns:a16="http://schemas.microsoft.com/office/drawing/2014/main" xmlns="" id="{00000000-0008-0000-0400-000008010000}"/>
            </a:ext>
          </a:extLst>
        </xdr:cNvPr>
        <xdr:cNvSpPr txBox="1"/>
      </xdr:nvSpPr>
      <xdr:spPr>
        <a:xfrm>
          <a:off x="4914900" y="1253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143329</xdr:rowOff>
    </xdr:from>
    <xdr:to>
      <xdr:col>5</xdr:col>
      <xdr:colOff>549275</xdr:colOff>
      <xdr:row>80</xdr:row>
      <xdr:rowOff>143329</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3098800" y="1317352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75</xdr:row>
      <xdr:rowOff>32855</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92529</xdr:rowOff>
    </xdr:from>
    <xdr:to>
      <xdr:col>4</xdr:col>
      <xdr:colOff>396875</xdr:colOff>
      <xdr:row>81</xdr:row>
      <xdr:rowOff>22679</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79</xdr:row>
      <xdr:rowOff>118836</xdr:rowOff>
    </xdr:from>
    <xdr:to>
      <xdr:col>4</xdr:col>
      <xdr:colOff>346075</xdr:colOff>
      <xdr:row>80</xdr:row>
      <xdr:rowOff>143329</xdr:rowOff>
    </xdr:to>
    <xdr:cxnSp macro="">
      <xdr:nvCxnSpPr>
        <xdr:cNvPr id="269" name="直線コネクタ 268">
          <a:extLst>
            <a:ext uri="{FF2B5EF4-FFF2-40B4-BE49-F238E27FC236}">
              <a16:creationId xmlns:a16="http://schemas.microsoft.com/office/drawing/2014/main" xmlns="" id="{00000000-0008-0000-0400-00000D010000}"/>
            </a:ext>
          </a:extLst>
        </xdr:cNvPr>
        <xdr:cNvCxnSpPr/>
      </xdr:nvCxnSpPr>
      <xdr:spPr>
        <a:xfrm>
          <a:off x="2209800" y="13663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79</xdr:row>
      <xdr:rowOff>32856</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2717800" y="13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68036</xdr:rowOff>
    </xdr:from>
    <xdr:to>
      <xdr:col>3</xdr:col>
      <xdr:colOff>193675</xdr:colOff>
      <xdr:row>79</xdr:row>
      <xdr:rowOff>169636</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79</xdr:row>
      <xdr:rowOff>118836</xdr:rowOff>
    </xdr:from>
    <xdr:to>
      <xdr:col>3</xdr:col>
      <xdr:colOff>142875</xdr:colOff>
      <xdr:row>80</xdr:row>
      <xdr:rowOff>45357</xdr:rowOff>
    </xdr:to>
    <xdr:cxnSp macro="">
      <xdr:nvCxnSpPr>
        <xdr:cNvPr id="272" name="直線コネクタ 271">
          <a:extLst>
            <a:ext uri="{FF2B5EF4-FFF2-40B4-BE49-F238E27FC236}">
              <a16:creationId xmlns:a16="http://schemas.microsoft.com/office/drawing/2014/main" xmlns="" id="{00000000-0008-0000-0400-000010010000}"/>
            </a:ext>
          </a:extLst>
        </xdr:cNvPr>
        <xdr:cNvCxnSpPr/>
      </xdr:nvCxnSpPr>
      <xdr:spPr>
        <a:xfrm flipV="1">
          <a:off x="1320800" y="13663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78</xdr:row>
      <xdr:rowOff>8363</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828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166007</xdr:rowOff>
    </xdr:from>
    <xdr:to>
      <xdr:col>1</xdr:col>
      <xdr:colOff>676275</xdr:colOff>
      <xdr:row>80</xdr:row>
      <xdr:rowOff>96157</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270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106334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939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・当該指標においては、人件費の占める割合が高いため、本比率の推移は人件費と同様の傾向にある。</a:t>
          </a:r>
          <a:endParaRPr kumimoji="1" lang="ja-JP" altLang="en-US" sz="1600">
            <a:latin typeface="+mn-ea"/>
            <a:ea typeface="+mn-ea"/>
          </a:endParaRPr>
        </a:p>
      </xdr:txBody>
    </xdr:sp>
    <xdr:clientData/>
  </xdr:twoCellAnchor>
  <xdr:oneCellAnchor>
    <xdr:from>
      <xdr:col>18</xdr:col>
      <xdr:colOff>34925</xdr:colOff>
      <xdr:row>69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82</xdr:row>
      <xdr:rowOff>69850</xdr:rowOff>
    </xdr:from>
    <xdr:to>
      <xdr:col>24</xdr:col>
      <xdr:colOff>581025</xdr:colOff>
      <xdr:row>82</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99077</xdr:rowOff>
    </xdr:from>
    <xdr:ext cx="762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127000</xdr:rowOff>
    </xdr:from>
    <xdr:to>
      <xdr:col>24</xdr:col>
      <xdr:colOff>581025</xdr:colOff>
      <xdr:row>80</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156227</xdr:rowOff>
    </xdr:from>
    <xdr:ext cx="762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12700</xdr:rowOff>
    </xdr:from>
    <xdr:to>
      <xdr:col>24</xdr:col>
      <xdr:colOff>581025</xdr:colOff>
      <xdr:row>79</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41927</xdr:rowOff>
    </xdr:from>
    <xdr:ext cx="762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75</xdr:row>
      <xdr:rowOff>127000</xdr:rowOff>
    </xdr:from>
    <xdr:to>
      <xdr:col>24</xdr:col>
      <xdr:colOff>581025</xdr:colOff>
      <xdr:row>75</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156227</xdr:rowOff>
    </xdr:from>
    <xdr:ext cx="762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12700</xdr:rowOff>
    </xdr:from>
    <xdr:to>
      <xdr:col>24</xdr:col>
      <xdr:colOff>581025</xdr:colOff>
      <xdr:row>74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41927</xdr:rowOff>
    </xdr:from>
    <xdr:ext cx="762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72</xdr:row>
      <xdr:rowOff>69850</xdr:rowOff>
    </xdr:from>
    <xdr:to>
      <xdr:col>24</xdr:col>
      <xdr:colOff>581025</xdr:colOff>
      <xdr:row>72</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99077</xdr:rowOff>
    </xdr:from>
    <xdr:ext cx="762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302" name="公債費以外グラフ枠">
          <a:extLst>
            <a:ext uri="{FF2B5EF4-FFF2-40B4-BE49-F238E27FC236}">
              <a16:creationId xmlns:a16="http://schemas.microsoft.com/office/drawing/2014/main" xmlns="" id="{00000000-0008-0000-0400-00002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84</xdr:row>
      <xdr:rowOff>10177</xdr:rowOff>
    </xdr:from>
    <xdr:ext cx="762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73</xdr:row>
      <xdr:rowOff>4763</xdr:rowOff>
    </xdr:from>
    <xdr:to>
      <xdr:col>24</xdr:col>
      <xdr:colOff>73025</xdr:colOff>
      <xdr:row>73</xdr:row>
      <xdr:rowOff>106363</xdr:rowOff>
    </xdr:to>
    <xdr:sp macro="" textlink="">
      <xdr:nvSpPr>
        <xdr:cNvPr id="308" name="円/楕円 307">
          <a:extLst>
            <a:ext uri="{FF2B5EF4-FFF2-40B4-BE49-F238E27FC236}">
              <a16:creationId xmlns:a16="http://schemas.microsoft.com/office/drawing/2014/main" xmlns="" id="{00000000-0008-0000-0400-000034010000}"/>
            </a:ext>
          </a:extLst>
        </xdr:cNvPr>
        <xdr:cNvSpPr/>
      </xdr:nvSpPr>
      <xdr:spPr>
        <a:xfrm>
          <a:off x="16459200" y="125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73</xdr:row>
      <xdr:rowOff>55563</xdr:rowOff>
    </xdr:from>
    <xdr:to>
      <xdr:col>24</xdr:col>
      <xdr:colOff>22225</xdr:colOff>
      <xdr:row>73</xdr:row>
      <xdr:rowOff>84138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1257141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148290</xdr:rowOff>
    </xdr:from>
    <xdr:ext cx="762000" cy="259045"/>
    <xdr:sp macro="" textlink="">
      <xdr:nvSpPr>
        <xdr:cNvPr id="310" name="公債費以外該当値テキスト">
          <a:extLst>
            <a:ext uri="{FF2B5EF4-FFF2-40B4-BE49-F238E27FC236}">
              <a16:creationId xmlns:a16="http://schemas.microsoft.com/office/drawing/2014/main" xmlns="" id="{00000000-0008-0000-0400-000036010000}"/>
            </a:ext>
          </a:extLst>
        </xdr:cNvPr>
        <xdr:cNvSpPr txBox="1"/>
      </xdr:nvSpPr>
      <xdr:spPr>
        <a:xfrm>
          <a:off x="16598900" y="124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33338</xdr:rowOff>
    </xdr:from>
    <xdr:to>
      <xdr:col>22</xdr:col>
      <xdr:colOff>606425</xdr:colOff>
      <xdr:row>73</xdr:row>
      <xdr:rowOff>134938</xdr:rowOff>
    </xdr:to>
    <xdr:sp macro="" textlink="">
      <xdr:nvSpPr>
        <xdr:cNvPr id="311" name="円/楕円 310">
          <a:extLst>
            <a:ext uri="{FF2B5EF4-FFF2-40B4-BE49-F238E27FC236}">
              <a16:creationId xmlns:a16="http://schemas.microsoft.com/office/drawing/2014/main" xmlns="" id="{00000000-0008-0000-0400-000037010000}"/>
            </a:ext>
          </a:extLst>
        </xdr:cNvPr>
        <xdr:cNvSpPr/>
      </xdr:nvSpPr>
      <xdr:spPr>
        <a:xfrm>
          <a:off x="15621000" y="1254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84138</xdr:rowOff>
    </xdr:from>
    <xdr:to>
      <xdr:col>22</xdr:col>
      <xdr:colOff>555625</xdr:colOff>
      <xdr:row>74</xdr:row>
      <xdr:rowOff>84138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1259998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71</xdr:row>
      <xdr:rowOff>145115</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1231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33338</xdr:rowOff>
    </xdr:from>
    <xdr:to>
      <xdr:col>21</xdr:col>
      <xdr:colOff>403225</xdr:colOff>
      <xdr:row>74</xdr:row>
      <xdr:rowOff>134938</xdr:rowOff>
    </xdr:to>
    <xdr:sp macro="" textlink="">
      <xdr:nvSpPr>
        <xdr:cNvPr id="314" name="円/楕円 313">
          <a:extLst>
            <a:ext uri="{FF2B5EF4-FFF2-40B4-BE49-F238E27FC236}">
              <a16:creationId xmlns:a16="http://schemas.microsoft.com/office/drawing/2014/main" xmlns="" id="{00000000-0008-0000-0400-00003A010000}"/>
            </a:ext>
          </a:extLst>
        </xdr:cNvPr>
        <xdr:cNvSpPr/>
      </xdr:nvSpPr>
      <xdr:spPr>
        <a:xfrm>
          <a:off x="14732000" y="127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74</xdr:row>
      <xdr:rowOff>84138</xdr:rowOff>
    </xdr:from>
    <xdr:to>
      <xdr:col>21</xdr:col>
      <xdr:colOff>352425</xdr:colOff>
      <xdr:row>76</xdr:row>
      <xdr:rowOff>26988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1277143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72</xdr:row>
      <xdr:rowOff>145115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124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147638</xdr:rowOff>
    </xdr:from>
    <xdr:to>
      <xdr:col>20</xdr:col>
      <xdr:colOff>200025</xdr:colOff>
      <xdr:row>76</xdr:row>
      <xdr:rowOff>77788</xdr:rowOff>
    </xdr:to>
    <xdr:sp macro="" textlink="">
      <xdr:nvSpPr>
        <xdr:cNvPr id="317" name="円/楕円 316">
          <a:extLst>
            <a:ext uri="{FF2B5EF4-FFF2-40B4-BE49-F238E27FC236}">
              <a16:creationId xmlns:a16="http://schemas.microsoft.com/office/drawing/2014/main" xmlns="" id="{00000000-0008-0000-0400-00003D010000}"/>
            </a:ext>
          </a:extLst>
        </xdr:cNvPr>
        <xdr:cNvSpPr/>
      </xdr:nvSpPr>
      <xdr:spPr>
        <a:xfrm>
          <a:off x="138430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76</xdr:row>
      <xdr:rowOff>26988</xdr:rowOff>
    </xdr:from>
    <xdr:to>
      <xdr:col>20</xdr:col>
      <xdr:colOff>149225</xdr:colOff>
      <xdr:row>81</xdr:row>
      <xdr:rowOff>55563</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13057188"/>
          <a:ext cx="889000" cy="8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74</xdr:row>
      <xdr:rowOff>87965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1277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4763</xdr:rowOff>
    </xdr:from>
    <xdr:to>
      <xdr:col>18</xdr:col>
      <xdr:colOff>682625</xdr:colOff>
      <xdr:row>81</xdr:row>
      <xdr:rowOff>106363</xdr:rowOff>
    </xdr:to>
    <xdr:sp macro="" textlink="">
      <xdr:nvSpPr>
        <xdr:cNvPr id="320" name="円/楕円 319">
          <a:extLst>
            <a:ext uri="{FF2B5EF4-FFF2-40B4-BE49-F238E27FC236}">
              <a16:creationId xmlns:a16="http://schemas.microsoft.com/office/drawing/2014/main" xmlns="" id="{00000000-0008-0000-0400-000040010000}"/>
            </a:ext>
          </a:extLst>
        </xdr:cNvPr>
        <xdr:cNvSpPr/>
      </xdr:nvSpPr>
      <xdr:spPr>
        <a:xfrm>
          <a:off x="12954000" y="138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116540</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136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3</xdr:col>
      <xdr:colOff>663575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4" name="正方形/長方形 13">
          <a:extLst>
            <a:ext uri="{FF2B5EF4-FFF2-40B4-BE49-F238E27FC236}">
              <a16:creationId xmlns:a16="http://schemas.microsoft.com/office/drawing/2014/main" xmlns=""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8</xdr:row>
      <xdr:rowOff>41275</xdr:rowOff>
    </xdr:to>
    <xdr:sp macro="" textlink="">
      <xdr:nvSpPr>
        <xdr:cNvPr id="15" name="角丸四角形 14">
          <a:extLst>
            <a:ext uri="{FF2B5EF4-FFF2-40B4-BE49-F238E27FC236}">
              <a16:creationId xmlns:a16="http://schemas.microsoft.com/office/drawing/2014/main" xmlns=""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17" name="直線コネクタ 16">
          <a:extLst>
            <a:ext uri="{FF2B5EF4-FFF2-40B4-BE49-F238E27FC236}">
              <a16:creationId xmlns:a16="http://schemas.microsoft.com/office/drawing/2014/main" xmlns=""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8" name="円/楕円 17">
          <a:extLst>
            <a:ext uri="{FF2B5EF4-FFF2-40B4-BE49-F238E27FC236}">
              <a16:creationId xmlns:a16="http://schemas.microsoft.com/office/drawing/2014/main" xmlns=""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0" name="テキスト ボックス 19">
          <a:extLst>
            <a:ext uri="{FF2B5EF4-FFF2-40B4-BE49-F238E27FC236}">
              <a16:creationId xmlns:a16="http://schemas.microsoft.com/office/drawing/2014/main" xmlns=""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22" name="テキスト ボックス 21">
          <a:extLst>
            <a:ext uri="{FF2B5EF4-FFF2-40B4-BE49-F238E27FC236}">
              <a16:creationId xmlns:a16="http://schemas.microsoft.com/office/drawing/2014/main" xmlns="" id="{00000000-0008-0000-0500-000016000000}"/>
            </a:ext>
          </a:extLst>
        </xdr:cNvPr>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103,000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24" name="テキスト ボックス 23">
          <a:extLst>
            <a:ext uri="{FF2B5EF4-FFF2-40B4-BE49-F238E27FC236}">
              <a16:creationId xmlns:a16="http://schemas.microsoft.com/office/drawing/2014/main" xmlns="" id="{00000000-0008-0000-0500-000018000000}"/>
            </a:ext>
          </a:extLst>
        </xdr:cNvPr>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26" name="テキスト ボックス 25">
          <a:extLst>
            <a:ext uri="{FF2B5EF4-FFF2-40B4-BE49-F238E27FC236}">
              <a16:creationId xmlns:a16="http://schemas.microsoft.com/office/drawing/2014/main" xmlns="" id="{00000000-0008-0000-0500-00001A000000}"/>
            </a:ext>
          </a:extLst>
        </xdr:cNvPr>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27" name="直線コネクタ 26">
          <a:extLst>
            <a:ext uri="{FF2B5EF4-FFF2-40B4-BE49-F238E27FC236}">
              <a16:creationId xmlns:a16="http://schemas.microsoft.com/office/drawing/2014/main" xmlns="" id="{00000000-0008-0000-0500-00001B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28" name="テキスト ボックス 27">
          <a:extLst>
            <a:ext uri="{FF2B5EF4-FFF2-40B4-BE49-F238E27FC236}">
              <a16:creationId xmlns:a16="http://schemas.microsoft.com/office/drawing/2014/main" xmlns="" id="{00000000-0008-0000-0500-00001C000000}"/>
            </a:ext>
          </a:extLst>
        </xdr:cNvPr>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29" name="直線コネクタ 28">
          <a:extLst>
            <a:ext uri="{FF2B5EF4-FFF2-40B4-BE49-F238E27FC236}">
              <a16:creationId xmlns:a16="http://schemas.microsoft.com/office/drawing/2014/main" xmlns="" id="{00000000-0008-0000-0500-00001D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0" name="テキスト ボックス 29">
          <a:extLst>
            <a:ext uri="{FF2B5EF4-FFF2-40B4-BE49-F238E27FC236}">
              <a16:creationId xmlns:a16="http://schemas.microsoft.com/office/drawing/2014/main" xmlns="" id="{00000000-0008-0000-0500-00001E000000}"/>
            </a:ext>
          </a:extLst>
        </xdr:cNvPr>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107,000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33" name="人口1人当たり決算額の推移グラフ枠130">
          <a:extLst>
            <a:ext uri="{FF2B5EF4-FFF2-40B4-BE49-F238E27FC236}">
              <a16:creationId xmlns:a16="http://schemas.microsoft.com/office/drawing/2014/main" xmlns="" id="{00000000-0008-0000-0500-000021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2210</xdr:rowOff>
    </xdr:from>
    <xdr:to>
      <xdr:col>5</xdr:col>
      <xdr:colOff>34925</xdr:colOff>
      <xdr:row>12</xdr:row>
      <xdr:rowOff>103810</xdr:rowOff>
    </xdr:to>
    <xdr:sp macro="" textlink="">
      <xdr:nvSpPr>
        <xdr:cNvPr id="39" name="円/楕円 38">
          <a:extLst>
            <a:ext uri="{FF2B5EF4-FFF2-40B4-BE49-F238E27FC236}">
              <a16:creationId xmlns:a16="http://schemas.microsoft.com/office/drawing/2014/main" xmlns="" id="{00000000-0008-0000-0500-000027000000}"/>
            </a:ext>
          </a:extLst>
        </xdr:cNvPr>
        <xdr:cNvSpPr/>
      </xdr:nvSpPr>
      <xdr:spPr bwMode="auto">
        <a:xfrm>
          <a:off x="5600700" y="210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12</xdr:row>
      <xdr:rowOff>53010</xdr:rowOff>
    </xdr:from>
    <xdr:to>
      <xdr:col>4</xdr:col>
      <xdr:colOff>1117600</xdr:colOff>
      <xdr:row>15</xdr:row>
      <xdr:rowOff>35179</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flipV="1">
          <a:off x="5003800" y="2158035"/>
          <a:ext cx="647700" cy="49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11</xdr:row>
      <xdr:rowOff>18737</xdr:rowOff>
    </xdr:from>
    <xdr:ext cx="762000" cy="259045"/>
    <xdr:sp macro="" textlink="">
      <xdr:nvSpPr>
        <xdr:cNvPr id="41" name="人口1人当たり決算額の推移該当値テキスト130">
          <a:extLst>
            <a:ext uri="{FF2B5EF4-FFF2-40B4-BE49-F238E27FC236}">
              <a16:creationId xmlns:a16="http://schemas.microsoft.com/office/drawing/2014/main" xmlns="" id="{00000000-0008-0000-0500-000029000000}"/>
            </a:ext>
          </a:extLst>
        </xdr:cNvPr>
        <xdr:cNvSpPr txBox="1"/>
      </xdr:nvSpPr>
      <xdr:spPr>
        <a:xfrm>
          <a:off x="5740400" y="195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155829</xdr:rowOff>
    </xdr:from>
    <xdr:to>
      <xdr:col>4</xdr:col>
      <xdr:colOff>520700</xdr:colOff>
      <xdr:row>15</xdr:row>
      <xdr:rowOff>85979</xdr:rowOff>
    </xdr:to>
    <xdr:sp macro="" textlink="">
      <xdr:nvSpPr>
        <xdr:cNvPr id="42" name="円/楕円 41">
          <a:extLst>
            <a:ext uri="{FF2B5EF4-FFF2-40B4-BE49-F238E27FC236}">
              <a16:creationId xmlns:a16="http://schemas.microsoft.com/office/drawing/2014/main" xmlns="" id="{00000000-0008-0000-0500-00002A000000}"/>
            </a:ext>
          </a:extLst>
        </xdr:cNvPr>
        <xdr:cNvSpPr/>
      </xdr:nvSpPr>
      <xdr:spPr bwMode="auto">
        <a:xfrm>
          <a:off x="4953000" y="26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35179</xdr:rowOff>
    </xdr:from>
    <xdr:to>
      <xdr:col>4</xdr:col>
      <xdr:colOff>469900</xdr:colOff>
      <xdr:row>17</xdr:row>
      <xdr:rowOff>106959</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4305300" y="2654554"/>
          <a:ext cx="698500" cy="41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13</xdr:row>
      <xdr:rowOff>96156</xdr:rowOff>
    </xdr:from>
    <xdr:ext cx="7366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4622800" y="237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56159</xdr:rowOff>
    </xdr:from>
    <xdr:to>
      <xdr:col>3</xdr:col>
      <xdr:colOff>955675</xdr:colOff>
      <xdr:row>17</xdr:row>
      <xdr:rowOff>157759</xdr:rowOff>
    </xdr:to>
    <xdr:sp macro="" textlink="">
      <xdr:nvSpPr>
        <xdr:cNvPr id="45" name="円/楕円 44">
          <a:extLst>
            <a:ext uri="{FF2B5EF4-FFF2-40B4-BE49-F238E27FC236}">
              <a16:creationId xmlns:a16="http://schemas.microsoft.com/office/drawing/2014/main" xmlns="" id="{00000000-0008-0000-0500-00002D000000}"/>
            </a:ext>
          </a:extLst>
        </xdr:cNvPr>
        <xdr:cNvSpPr/>
      </xdr:nvSpPr>
      <xdr:spPr bwMode="auto">
        <a:xfrm>
          <a:off x="42545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17</xdr:row>
      <xdr:rowOff>106959</xdr:rowOff>
    </xdr:from>
    <xdr:to>
      <xdr:col>3</xdr:col>
      <xdr:colOff>904875</xdr:colOff>
      <xdr:row>19</xdr:row>
      <xdr:rowOff>141250</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3606800" y="3069234"/>
          <a:ext cx="698500" cy="37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15</xdr:row>
      <xdr:rowOff>167936</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3924300" y="278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90450</xdr:rowOff>
    </xdr:from>
    <xdr:to>
      <xdr:col>3</xdr:col>
      <xdr:colOff>257175</xdr:colOff>
      <xdr:row>20</xdr:row>
      <xdr:rowOff>20600</xdr:rowOff>
    </xdr:to>
    <xdr:sp macro="" textlink="">
      <xdr:nvSpPr>
        <xdr:cNvPr id="48" name="円/楕円 47">
          <a:extLst>
            <a:ext uri="{FF2B5EF4-FFF2-40B4-BE49-F238E27FC236}">
              <a16:creationId xmlns:a16="http://schemas.microsoft.com/office/drawing/2014/main" xmlns="" id="{00000000-0008-0000-0500-000030000000}"/>
            </a:ext>
          </a:extLst>
        </xdr:cNvPr>
        <xdr:cNvSpPr/>
      </xdr:nvSpPr>
      <xdr:spPr bwMode="auto">
        <a:xfrm>
          <a:off x="3556000" y="33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16</xdr:row>
      <xdr:rowOff>145821</xdr:rowOff>
    </xdr:from>
    <xdr:to>
      <xdr:col>3</xdr:col>
      <xdr:colOff>206375</xdr:colOff>
      <xdr:row>19</xdr:row>
      <xdr:rowOff>141250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2908300" y="2936646"/>
          <a:ext cx="698500" cy="50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18</xdr:row>
      <xdr:rowOff>30776</xdr:rowOff>
    </xdr:from>
    <xdr:ext cx="762000" cy="259045"/>
    <xdr:sp macro="" textlink="">
      <xdr:nvSpPr>
        <xdr:cNvPr id="50" name="テキスト ボックス 49">
          <a:extLst>
            <a:ext uri="{FF2B5EF4-FFF2-40B4-BE49-F238E27FC236}">
              <a16:creationId xmlns:a16="http://schemas.microsoft.com/office/drawing/2014/main" xmlns="" id="{00000000-0008-0000-0500-000032000000}"/>
            </a:ext>
          </a:extLst>
        </xdr:cNvPr>
        <xdr:cNvSpPr txBox="1"/>
      </xdr:nvSpPr>
      <xdr:spPr>
        <a:xfrm>
          <a:off x="3225800" y="316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95021</xdr:rowOff>
    </xdr:from>
    <xdr:to>
      <xdr:col>2</xdr:col>
      <xdr:colOff>692150</xdr:colOff>
      <xdr:row>17</xdr:row>
      <xdr:rowOff>25171</xdr:rowOff>
    </xdr:to>
    <xdr:sp macro="" textlink="">
      <xdr:nvSpPr>
        <xdr:cNvPr id="51" name="円/楕円 50">
          <a:extLst>
            <a:ext uri="{FF2B5EF4-FFF2-40B4-BE49-F238E27FC236}">
              <a16:creationId xmlns:a16="http://schemas.microsoft.com/office/drawing/2014/main" xmlns="" id="{00000000-0008-0000-0500-000033000000}"/>
            </a:ext>
          </a:extLst>
        </xdr:cNvPr>
        <xdr:cNvSpPr/>
      </xdr:nvSpPr>
      <xdr:spPr bwMode="auto">
        <a:xfrm>
          <a:off x="2857500" y="288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35348</xdr:rowOff>
    </xdr:from>
    <xdr:ext cx="7620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2527300" y="26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3" name="正方形/長方形 52">
          <a:extLst>
            <a:ext uri="{FF2B5EF4-FFF2-40B4-BE49-F238E27FC236}">
              <a16:creationId xmlns:a16="http://schemas.microsoft.com/office/drawing/2014/main" xmlns="" id="{00000000-0008-0000-0500-000035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31</xdr:row>
      <xdr:rowOff>50800</xdr:rowOff>
    </xdr:to>
    <xdr:sp macro="" textlink="">
      <xdr:nvSpPr>
        <xdr:cNvPr id="54" name="角丸四角形 53">
          <a:extLst>
            <a:ext uri="{FF2B5EF4-FFF2-40B4-BE49-F238E27FC236}">
              <a16:creationId xmlns:a16="http://schemas.microsoft.com/office/drawing/2014/main" xmlns="" id="{00000000-0008-0000-0500-000036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5" name="正方形/長方形 54">
          <a:extLst>
            <a:ext uri="{FF2B5EF4-FFF2-40B4-BE49-F238E27FC236}">
              <a16:creationId xmlns:a16="http://schemas.microsoft.com/office/drawing/2014/main" xmlns="" id="{00000000-0008-0000-0500-000037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57" name="円/楕円 56">
          <a:extLst>
            <a:ext uri="{FF2B5EF4-FFF2-40B4-BE49-F238E27FC236}">
              <a16:creationId xmlns:a16="http://schemas.microsoft.com/office/drawing/2014/main" xmlns="" id="{00000000-0008-0000-0500-00003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58" name="正方形/長方形 57">
          <a:extLst>
            <a:ext uri="{FF2B5EF4-FFF2-40B4-BE49-F238E27FC236}">
              <a16:creationId xmlns:a16="http://schemas.microsoft.com/office/drawing/2014/main" xmlns="" id="{00000000-0008-0000-0500-00003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65" name="直線コネクタ 64">
          <a:extLst>
            <a:ext uri="{FF2B5EF4-FFF2-40B4-BE49-F238E27FC236}">
              <a16:creationId xmlns:a16="http://schemas.microsoft.com/office/drawing/2014/main" xmlns="" id="{00000000-0008-0000-0500-00004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67" name="直線コネクタ 66">
          <a:extLst>
            <a:ext uri="{FF2B5EF4-FFF2-40B4-BE49-F238E27FC236}">
              <a16:creationId xmlns:a16="http://schemas.microsoft.com/office/drawing/2014/main" xmlns="" id="{00000000-0008-0000-0500-00004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69" name="直線コネクタ 68">
          <a:extLst>
            <a:ext uri="{FF2B5EF4-FFF2-40B4-BE49-F238E27FC236}">
              <a16:creationId xmlns:a16="http://schemas.microsoft.com/office/drawing/2014/main" xmlns="" id="{00000000-0008-0000-0500-00004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71" name="直線コネクタ 70">
          <a:extLst>
            <a:ext uri="{FF2B5EF4-FFF2-40B4-BE49-F238E27FC236}">
              <a16:creationId xmlns:a16="http://schemas.microsoft.com/office/drawing/2014/main" xmlns="" id="{00000000-0008-0000-0500-00004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73" name="直線コネクタ 72">
          <a:extLst>
            <a:ext uri="{FF2B5EF4-FFF2-40B4-BE49-F238E27FC236}">
              <a16:creationId xmlns:a16="http://schemas.microsoft.com/office/drawing/2014/main" xmlns="" id="{00000000-0008-0000-0500-00004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75" name="人口1人当たり決算額の推移グラフ枠445">
          <a:extLst>
            <a:ext uri="{FF2B5EF4-FFF2-40B4-BE49-F238E27FC236}">
              <a16:creationId xmlns:a16="http://schemas.microsoft.com/office/drawing/2014/main" xmlns="" id="{00000000-0008-0000-0500-00004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255488</xdr:rowOff>
    </xdr:from>
    <xdr:to>
      <xdr:col>5</xdr:col>
      <xdr:colOff>34925</xdr:colOff>
      <xdr:row>34</xdr:row>
      <xdr:rowOff>14188</xdr:rowOff>
    </xdr:to>
    <xdr:sp macro="" textlink="">
      <xdr:nvSpPr>
        <xdr:cNvPr id="81" name="円/楕円 80">
          <a:extLst>
            <a:ext uri="{FF2B5EF4-FFF2-40B4-BE49-F238E27FC236}">
              <a16:creationId xmlns:a16="http://schemas.microsoft.com/office/drawing/2014/main" xmlns="" id="{00000000-0008-0000-0500-000051000000}"/>
            </a:ext>
          </a:extLst>
        </xdr:cNvPr>
        <xdr:cNvSpPr/>
      </xdr:nvSpPr>
      <xdr:spPr bwMode="auto">
        <a:xfrm>
          <a:off x="5600700" y="618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33</xdr:row>
      <xdr:rowOff>150187</xdr:rowOff>
    </xdr:from>
    <xdr:to>
      <xdr:col>4</xdr:col>
      <xdr:colOff>1117600</xdr:colOff>
      <xdr:row>33</xdr:row>
      <xdr:rowOff>306288</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5003800" y="6074737"/>
          <a:ext cx="6477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33</xdr:row>
      <xdr:rowOff>100565</xdr:rowOff>
    </xdr:from>
    <xdr:ext cx="762000" cy="259045"/>
    <xdr:sp macro="" textlink="">
      <xdr:nvSpPr>
        <xdr:cNvPr id="83" name="人口1人当たり決算額の推移該当値テキスト445">
          <a:extLst>
            <a:ext uri="{FF2B5EF4-FFF2-40B4-BE49-F238E27FC236}">
              <a16:creationId xmlns:a16="http://schemas.microsoft.com/office/drawing/2014/main" xmlns="" id="{00000000-0008-0000-0500-000053000000}"/>
            </a:ext>
          </a:extLst>
        </xdr:cNvPr>
        <xdr:cNvSpPr txBox="1"/>
      </xdr:nvSpPr>
      <xdr:spPr>
        <a:xfrm>
          <a:off x="5740400" y="602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99387</xdr:rowOff>
    </xdr:from>
    <xdr:to>
      <xdr:col>4</xdr:col>
      <xdr:colOff>520700</xdr:colOff>
      <xdr:row>33</xdr:row>
      <xdr:rowOff>200987</xdr:rowOff>
    </xdr:to>
    <xdr:sp macro="" textlink="">
      <xdr:nvSpPr>
        <xdr:cNvPr id="84" name="円/楕円 83">
          <a:extLst>
            <a:ext uri="{FF2B5EF4-FFF2-40B4-BE49-F238E27FC236}">
              <a16:creationId xmlns:a16="http://schemas.microsoft.com/office/drawing/2014/main" xmlns="" id="{00000000-0008-0000-0500-000054000000}"/>
            </a:ext>
          </a:extLst>
        </xdr:cNvPr>
        <xdr:cNvSpPr/>
      </xdr:nvSpPr>
      <xdr:spPr bwMode="auto">
        <a:xfrm>
          <a:off x="4953000" y="602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150187</xdr:rowOff>
    </xdr:from>
    <xdr:to>
      <xdr:col>4</xdr:col>
      <xdr:colOff>469900</xdr:colOff>
      <xdr:row>35</xdr:row>
      <xdr:rowOff>78015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4305300" y="6074737"/>
          <a:ext cx="698500" cy="613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32</xdr:row>
      <xdr:rowOff>39714</xdr:rowOff>
    </xdr:from>
    <xdr:ext cx="736600" cy="259045"/>
    <xdr:sp macro="" textlink="">
      <xdr:nvSpPr>
        <xdr:cNvPr id="86" name="テキスト ボックス 85">
          <a:extLst>
            <a:ext uri="{FF2B5EF4-FFF2-40B4-BE49-F238E27FC236}">
              <a16:creationId xmlns:a16="http://schemas.microsoft.com/office/drawing/2014/main" xmlns="" id="{00000000-0008-0000-0500-000056000000}"/>
            </a:ext>
          </a:extLst>
        </xdr:cNvPr>
        <xdr:cNvSpPr txBox="1"/>
      </xdr:nvSpPr>
      <xdr:spPr>
        <a:xfrm>
          <a:off x="4622800" y="579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27215</xdr:rowOff>
    </xdr:from>
    <xdr:to>
      <xdr:col>3</xdr:col>
      <xdr:colOff>955675</xdr:colOff>
      <xdr:row>35</xdr:row>
      <xdr:rowOff>128815</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4254500" y="66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35</xdr:row>
      <xdr:rowOff>78015</xdr:rowOff>
    </xdr:from>
    <xdr:to>
      <xdr:col>3</xdr:col>
      <xdr:colOff>904875</xdr:colOff>
      <xdr:row>36</xdr:row>
      <xdr:rowOff>149207</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3606800" y="6688365"/>
          <a:ext cx="698500" cy="41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34</xdr:row>
      <xdr:rowOff>138991</xdr:rowOff>
    </xdr:from>
    <xdr:ext cx="762000" cy="259045"/>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3924300" y="640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98407</xdr:rowOff>
    </xdr:from>
    <xdr:to>
      <xdr:col>3</xdr:col>
      <xdr:colOff>257175</xdr:colOff>
      <xdr:row>37</xdr:row>
      <xdr:rowOff>28557</xdr:rowOff>
    </xdr:to>
    <xdr:sp macro="" textlink="">
      <xdr:nvSpPr>
        <xdr:cNvPr id="90" name="円/楕円 89">
          <a:extLst>
            <a:ext uri="{FF2B5EF4-FFF2-40B4-BE49-F238E27FC236}">
              <a16:creationId xmlns:a16="http://schemas.microsoft.com/office/drawing/2014/main" xmlns="" id="{00000000-0008-0000-0500-00005A000000}"/>
            </a:ext>
          </a:extLst>
        </xdr:cNvPr>
        <xdr:cNvSpPr/>
      </xdr:nvSpPr>
      <xdr:spPr bwMode="auto">
        <a:xfrm>
          <a:off x="3556000" y="70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36</xdr:row>
      <xdr:rowOff>149207</xdr:rowOff>
    </xdr:from>
    <xdr:to>
      <xdr:col>3</xdr:col>
      <xdr:colOff>206375</xdr:colOff>
      <xdr:row>37</xdr:row>
      <xdr:rowOff>314778</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908300" y="7102457"/>
          <a:ext cx="698500" cy="33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35</xdr:row>
      <xdr:rowOff>210184</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3225800" y="68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263978</xdr:rowOff>
    </xdr:from>
    <xdr:to>
      <xdr:col>2</xdr:col>
      <xdr:colOff>692150</xdr:colOff>
      <xdr:row>38</xdr:row>
      <xdr:rowOff>22678</xdr:rowOff>
    </xdr:to>
    <xdr:sp macro="" textlink="">
      <xdr:nvSpPr>
        <xdr:cNvPr id="93" name="円/楕円 92">
          <a:extLst>
            <a:ext uri="{FF2B5EF4-FFF2-40B4-BE49-F238E27FC236}">
              <a16:creationId xmlns:a16="http://schemas.microsoft.com/office/drawing/2014/main" xmlns="" id="{00000000-0008-0000-0500-00005D000000}"/>
            </a:ext>
          </a:extLst>
        </xdr:cNvPr>
        <xdr:cNvSpPr/>
      </xdr:nvSpPr>
      <xdr:spPr bwMode="auto">
        <a:xfrm>
          <a:off x="2857500" y="738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32855</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2527300" y="71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a:extLst>
            <a:ext uri="{FF2B5EF4-FFF2-40B4-BE49-F238E27FC236}">
              <a16:creationId xmlns:a16="http://schemas.microsoft.com/office/drawing/2014/main" xmlns=""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a:extLst>
            <a:ext uri="{FF2B5EF4-FFF2-40B4-BE49-F238E27FC236}">
              <a16:creationId xmlns:a16="http://schemas.microsoft.com/office/drawing/2014/main" xmlns=""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a:extLst>
            <a:ext uri="{FF2B5EF4-FFF2-40B4-BE49-F238E27FC236}">
              <a16:creationId xmlns:a16="http://schemas.microsoft.com/office/drawing/2014/main" xmlns=""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a:extLst>
            <a:ext uri="{FF2B5EF4-FFF2-40B4-BE49-F238E27FC236}">
              <a16:creationId xmlns:a16="http://schemas.microsoft.com/office/drawing/2014/main" xmlns=""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a:extLst>
            <a:ext uri="{FF2B5EF4-FFF2-40B4-BE49-F238E27FC236}">
              <a16:creationId xmlns:a16="http://schemas.microsoft.com/office/drawing/2014/main" xmlns="" id="{00000000-0008-0000-0600-000018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a:extLst>
            <a:ext uri="{FF2B5EF4-FFF2-40B4-BE49-F238E27FC236}">
              <a16:creationId xmlns:a16="http://schemas.microsoft.com/office/drawing/2014/main" xmlns="" id="{00000000-0008-0000-06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a:extLst>
            <a:ext uri="{FF2B5EF4-FFF2-40B4-BE49-F238E27FC236}">
              <a16:creationId xmlns:a16="http://schemas.microsoft.com/office/drawing/2014/main" xmlns="" id="{00000000-0008-0000-06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a:extLst>
            <a:ext uri="{FF2B5EF4-FFF2-40B4-BE49-F238E27FC236}">
              <a16:creationId xmlns:a16="http://schemas.microsoft.com/office/drawing/2014/main" xmlns=""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a:extLst>
            <a:ext uri="{FF2B5EF4-FFF2-40B4-BE49-F238E27FC236}">
              <a16:creationId xmlns:a16="http://schemas.microsoft.com/office/drawing/2014/main" xmlns=""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a:extLst>
            <a:ext uri="{FF2B5EF4-FFF2-40B4-BE49-F238E27FC236}">
              <a16:creationId xmlns:a16="http://schemas.microsoft.com/office/drawing/2014/main" xmlns=""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a:extLst>
            <a:ext uri="{FF2B5EF4-FFF2-40B4-BE49-F238E27FC236}">
              <a16:creationId xmlns:a16="http://schemas.microsoft.com/office/drawing/2014/main" xmlns=""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a:extLst>
            <a:ext uri="{FF2B5EF4-FFF2-40B4-BE49-F238E27FC236}">
              <a16:creationId xmlns:a16="http://schemas.microsoft.com/office/drawing/2014/main" xmlns=""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xmlns=""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34" name="直線コネクタ 33">
          <a:extLst>
            <a:ext uri="{FF2B5EF4-FFF2-40B4-BE49-F238E27FC236}">
              <a16:creationId xmlns:a16="http://schemas.microsoft.com/office/drawing/2014/main" xmlns="" id="{00000000-0008-0000-06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35" name="テキスト ボックス 34">
          <a:extLst>
            <a:ext uri="{FF2B5EF4-FFF2-40B4-BE49-F238E27FC236}">
              <a16:creationId xmlns:a16="http://schemas.microsoft.com/office/drawing/2014/main" xmlns="" id="{00000000-0008-0000-0600-000023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109,000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36" name="直線コネクタ 35">
          <a:extLst>
            <a:ext uri="{FF2B5EF4-FFF2-40B4-BE49-F238E27FC236}">
              <a16:creationId xmlns:a16="http://schemas.microsoft.com/office/drawing/2014/main" xmlns="" id="{00000000-0008-0000-06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37" name="テキスト ボックス 36">
          <a:extLst>
            <a:ext uri="{FF2B5EF4-FFF2-40B4-BE49-F238E27FC236}">
              <a16:creationId xmlns:a16="http://schemas.microsoft.com/office/drawing/2014/main" xmlns="" id="{00000000-0008-0000-0600-000025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38" name="直線コネクタ 37">
          <a:extLst>
            <a:ext uri="{FF2B5EF4-FFF2-40B4-BE49-F238E27FC236}">
              <a16:creationId xmlns:a16="http://schemas.microsoft.com/office/drawing/2014/main" xmlns="" id="{00000000-0008-0000-06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39" name="テキスト ボックス 38">
          <a:extLst>
            <a:ext uri="{FF2B5EF4-FFF2-40B4-BE49-F238E27FC236}">
              <a16:creationId xmlns:a16="http://schemas.microsoft.com/office/drawing/2014/main" xmlns="" id="{00000000-0008-0000-0600-000027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0" name="直線コネクタ 39">
          <a:extLst>
            <a:ext uri="{FF2B5EF4-FFF2-40B4-BE49-F238E27FC236}">
              <a16:creationId xmlns:a16="http://schemas.microsoft.com/office/drawing/2014/main" xmlns="" id="{00000000-0008-0000-06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1" name="テキスト ボックス 40">
          <a:extLst>
            <a:ext uri="{FF2B5EF4-FFF2-40B4-BE49-F238E27FC236}">
              <a16:creationId xmlns:a16="http://schemas.microsoft.com/office/drawing/2014/main" xmlns="" id="{00000000-0008-0000-0600-000029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4" name="人件費グラフ枠">
          <a:extLst>
            <a:ext uri="{FF2B5EF4-FFF2-40B4-BE49-F238E27FC236}">
              <a16:creationId xmlns:a16="http://schemas.microsoft.com/office/drawing/2014/main" xmlns="" id="{00000000-0008-0000-06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96672</xdr:rowOff>
    </xdr:from>
    <xdr:to>
      <xdr:col>6</xdr:col>
      <xdr:colOff>561975</xdr:colOff>
      <xdr:row>35</xdr:row>
      <xdr:rowOff>26822</xdr:rowOff>
    </xdr:to>
    <xdr:sp macro="" textlink="">
      <xdr:nvSpPr>
        <xdr:cNvPr id="50" name="円/楕円 49">
          <a:extLst>
            <a:ext uri="{FF2B5EF4-FFF2-40B4-BE49-F238E27FC236}">
              <a16:creationId xmlns:a16="http://schemas.microsoft.com/office/drawing/2014/main" xmlns="" id="{00000000-0008-0000-0600-000032000000}"/>
            </a:ext>
          </a:extLst>
        </xdr:cNvPr>
        <xdr:cNvSpPr/>
      </xdr:nvSpPr>
      <xdr:spPr>
        <a:xfrm>
          <a:off x="4584700" y="59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147472</xdr:rowOff>
    </xdr:from>
    <xdr:to>
      <xdr:col>6</xdr:col>
      <xdr:colOff>511175</xdr:colOff>
      <xdr:row>36</xdr:row>
      <xdr:rowOff>31343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flipV="1">
          <a:off x="3797300" y="5976772"/>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170349</xdr:rowOff>
    </xdr:from>
    <xdr:ext cx="599010" cy="259045"/>
    <xdr:sp macro="" textlink="">
      <xdr:nvSpPr>
        <xdr:cNvPr id="52" name="人件費該当値テキスト">
          <a:extLst>
            <a:ext uri="{FF2B5EF4-FFF2-40B4-BE49-F238E27FC236}">
              <a16:creationId xmlns:a16="http://schemas.microsoft.com/office/drawing/2014/main" xmlns="" id="{00000000-0008-0000-0600-000034000000}"/>
            </a:ext>
          </a:extLst>
        </xdr:cNvPr>
        <xdr:cNvSpPr txBox="1"/>
      </xdr:nvSpPr>
      <xdr:spPr>
        <a:xfrm>
          <a:off x="4686300" y="582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151993</xdr:rowOff>
    </xdr:from>
    <xdr:to>
      <xdr:col>5</xdr:col>
      <xdr:colOff>409575</xdr:colOff>
      <xdr:row>36</xdr:row>
      <xdr:rowOff>82143</xdr:rowOff>
    </xdr:to>
    <xdr:sp macro="" textlink="">
      <xdr:nvSpPr>
        <xdr:cNvPr id="53" name="円/楕円 52">
          <a:extLst>
            <a:ext uri="{FF2B5EF4-FFF2-40B4-BE49-F238E27FC236}">
              <a16:creationId xmlns:a16="http://schemas.microsoft.com/office/drawing/2014/main" xmlns="" id="{00000000-0008-0000-0600-000035000000}"/>
            </a:ext>
          </a:extLst>
        </xdr:cNvPr>
        <xdr:cNvSpPr/>
      </xdr:nvSpPr>
      <xdr:spPr>
        <a:xfrm>
          <a:off x="3746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31343</xdr:rowOff>
    </xdr:from>
    <xdr:to>
      <xdr:col>5</xdr:col>
      <xdr:colOff>358775</xdr:colOff>
      <xdr:row>37</xdr:row>
      <xdr:rowOff>10313</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2908300" y="6203543"/>
          <a:ext cx="889000" cy="1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46569</xdr:colOff>
      <xdr:row>34</xdr:row>
      <xdr:rowOff>98670</xdr:rowOff>
    </xdr:from>
    <xdr:ext cx="599010"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3485094" y="59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130963</xdr:rowOff>
    </xdr:from>
    <xdr:to>
      <xdr:col>4</xdr:col>
      <xdr:colOff>206375</xdr:colOff>
      <xdr:row>37</xdr:row>
      <xdr:rowOff>61113</xdr:rowOff>
    </xdr:to>
    <xdr:sp macro="" textlink="">
      <xdr:nvSpPr>
        <xdr:cNvPr id="56" name="円/楕円 55">
          <a:extLst>
            <a:ext uri="{FF2B5EF4-FFF2-40B4-BE49-F238E27FC236}">
              <a16:creationId xmlns:a16="http://schemas.microsoft.com/office/drawing/2014/main" xmlns="" id="{00000000-0008-0000-0600-000038000000}"/>
            </a:ext>
          </a:extLst>
        </xdr:cNvPr>
        <xdr:cNvSpPr/>
      </xdr:nvSpPr>
      <xdr:spPr>
        <a:xfrm>
          <a:off x="2857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37</xdr:row>
      <xdr:rowOff>10313</xdr:rowOff>
    </xdr:from>
    <xdr:to>
      <xdr:col>4</xdr:col>
      <xdr:colOff>155575</xdr:colOff>
      <xdr:row>37</xdr:row>
      <xdr:rowOff>89865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2019300" y="6353963"/>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541869</xdr:colOff>
      <xdr:row>35</xdr:row>
      <xdr:rowOff>77640</xdr:rowOff>
    </xdr:from>
    <xdr:ext cx="599010"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2608794" y="60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39065</xdr:rowOff>
    </xdr:from>
    <xdr:to>
      <xdr:col>3</xdr:col>
      <xdr:colOff>3175</xdr:colOff>
      <xdr:row>37</xdr:row>
      <xdr:rowOff>140665</xdr:rowOff>
    </xdr:to>
    <xdr:sp macro="" textlink="">
      <xdr:nvSpPr>
        <xdr:cNvPr id="59" name="円/楕円 58">
          <a:extLst>
            <a:ext uri="{FF2B5EF4-FFF2-40B4-BE49-F238E27FC236}">
              <a16:creationId xmlns:a16="http://schemas.microsoft.com/office/drawing/2014/main" xmlns="" id="{00000000-0008-0000-0600-00003B000000}"/>
            </a:ext>
          </a:extLst>
        </xdr:cNvPr>
        <xdr:cNvSpPr/>
      </xdr:nvSpPr>
      <xdr:spPr>
        <a:xfrm>
          <a:off x="1968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31</xdr:row>
      <xdr:rowOff>99009</xdr:rowOff>
    </xdr:from>
    <xdr:to>
      <xdr:col>2</xdr:col>
      <xdr:colOff>638175</xdr:colOff>
      <xdr:row>37</xdr:row>
      <xdr:rowOff>89865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1130300" y="5413959"/>
          <a:ext cx="889000" cy="10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338669</xdr:colOff>
      <xdr:row>35</xdr:row>
      <xdr:rowOff>157192</xdr:rowOff>
    </xdr:from>
    <xdr:ext cx="599010" cy="259045"/>
    <xdr:sp macro="" textlink="">
      <xdr:nvSpPr>
        <xdr:cNvPr id="61" name="テキスト ボックス 60">
          <a:extLst>
            <a:ext uri="{FF2B5EF4-FFF2-40B4-BE49-F238E27FC236}">
              <a16:creationId xmlns:a16="http://schemas.microsoft.com/office/drawing/2014/main" xmlns="" id="{00000000-0008-0000-0600-00003D000000}"/>
            </a:ext>
          </a:extLst>
        </xdr:cNvPr>
        <xdr:cNvSpPr txBox="1"/>
      </xdr:nvSpPr>
      <xdr:spPr>
        <a:xfrm>
          <a:off x="1719794" y="61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48209</xdr:rowOff>
    </xdr:from>
    <xdr:to>
      <xdr:col>1</xdr:col>
      <xdr:colOff>485775</xdr:colOff>
      <xdr:row>31</xdr:row>
      <xdr:rowOff>149809</xdr:rowOff>
    </xdr:to>
    <xdr:sp macro="" textlink="">
      <xdr:nvSpPr>
        <xdr:cNvPr id="62" name="円/楕円 61">
          <a:extLst>
            <a:ext uri="{FF2B5EF4-FFF2-40B4-BE49-F238E27FC236}">
              <a16:creationId xmlns:a16="http://schemas.microsoft.com/office/drawing/2014/main" xmlns="" id="{00000000-0008-0000-0600-00003E000000}"/>
            </a:ext>
          </a:extLst>
        </xdr:cNvPr>
        <xdr:cNvSpPr/>
      </xdr:nvSpPr>
      <xdr:spPr>
        <a:xfrm>
          <a:off x="1079500" y="53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166336</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830794" y="513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4" name="正方形/長方形 63">
          <a:extLst>
            <a:ext uri="{FF2B5EF4-FFF2-40B4-BE49-F238E27FC236}">
              <a16:creationId xmlns:a16="http://schemas.microsoft.com/office/drawing/2014/main" xmlns="" id="{00000000-0008-0000-06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5" name="正方形/長方形 64">
          <a:extLst>
            <a:ext uri="{FF2B5EF4-FFF2-40B4-BE49-F238E27FC236}">
              <a16:creationId xmlns:a16="http://schemas.microsoft.com/office/drawing/2014/main" xmlns="" id="{00000000-0008-0000-06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66" name="正方形/長方形 65">
          <a:extLst>
            <a:ext uri="{FF2B5EF4-FFF2-40B4-BE49-F238E27FC236}">
              <a16:creationId xmlns:a16="http://schemas.microsoft.com/office/drawing/2014/main" xmlns="" id="{00000000-0008-0000-06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67" name="正方形/長方形 66">
          <a:extLst>
            <a:ext uri="{FF2B5EF4-FFF2-40B4-BE49-F238E27FC236}">
              <a16:creationId xmlns:a16="http://schemas.microsoft.com/office/drawing/2014/main" xmlns="" id="{00000000-0008-0000-06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17,500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3" name="直線コネクタ 72">
          <a:extLst>
            <a:ext uri="{FF2B5EF4-FFF2-40B4-BE49-F238E27FC236}">
              <a16:creationId xmlns:a16="http://schemas.microsoft.com/office/drawing/2014/main" xmlns="" id="{00000000-0008-0000-06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18,500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5" name="直線コネクタ 74">
          <a:extLst>
            <a:ext uri="{FF2B5EF4-FFF2-40B4-BE49-F238E27FC236}">
              <a16:creationId xmlns:a16="http://schemas.microsoft.com/office/drawing/2014/main" xmlns="" id="{00000000-0008-0000-06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77" name="直線コネクタ 76">
          <a:extLst>
            <a:ext uri="{FF2B5EF4-FFF2-40B4-BE49-F238E27FC236}">
              <a16:creationId xmlns:a16="http://schemas.microsoft.com/office/drawing/2014/main" xmlns="" id="{00000000-0008-0000-06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19,500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79" name="直線コネクタ 78">
          <a:extLst>
            <a:ext uri="{FF2B5EF4-FFF2-40B4-BE49-F238E27FC236}">
              <a16:creationId xmlns:a16="http://schemas.microsoft.com/office/drawing/2014/main" xmlns="" id="{00000000-0008-0000-06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1" name="直線コネクタ 80">
          <a:extLst>
            <a:ext uri="{FF2B5EF4-FFF2-40B4-BE49-F238E27FC236}">
              <a16:creationId xmlns:a16="http://schemas.microsoft.com/office/drawing/2014/main" xmlns="" id="{00000000-0008-0000-06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20,500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3" name="物件費グラフ枠">
          <a:extLst>
            <a:ext uri="{FF2B5EF4-FFF2-40B4-BE49-F238E27FC236}">
              <a16:creationId xmlns:a16="http://schemas.microsoft.com/office/drawing/2014/main" xmlns="" id="{00000000-0008-0000-06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137668</xdr:rowOff>
    </xdr:from>
    <xdr:to>
      <xdr:col>6</xdr:col>
      <xdr:colOff>561975</xdr:colOff>
      <xdr:row>50</xdr:row>
      <xdr:rowOff>67818</xdr:rowOff>
    </xdr:to>
    <xdr:sp macro="" textlink="">
      <xdr:nvSpPr>
        <xdr:cNvPr id="89" name="円/楕円 88">
          <a:extLst>
            <a:ext uri="{FF2B5EF4-FFF2-40B4-BE49-F238E27FC236}">
              <a16:creationId xmlns:a16="http://schemas.microsoft.com/office/drawing/2014/main" xmlns="" id="{00000000-0008-0000-0600-000059000000}"/>
            </a:ext>
          </a:extLst>
        </xdr:cNvPr>
        <xdr:cNvSpPr/>
      </xdr:nvSpPr>
      <xdr:spPr>
        <a:xfrm>
          <a:off x="4584700" y="85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50</xdr:row>
      <xdr:rowOff>17018</xdr:rowOff>
    </xdr:from>
    <xdr:to>
      <xdr:col>6</xdr:col>
      <xdr:colOff>511175</xdr:colOff>
      <xdr:row>53</xdr:row>
      <xdr:rowOff>119126</xdr:rowOff>
    </xdr:to>
    <xdr:cxnSp macro="">
      <xdr:nvCxnSpPr>
        <xdr:cNvPr id="90" name="直線コネクタ 89">
          <a:extLst>
            <a:ext uri="{FF2B5EF4-FFF2-40B4-BE49-F238E27FC236}">
              <a16:creationId xmlns:a16="http://schemas.microsoft.com/office/drawing/2014/main" xmlns="" id="{00000000-0008-0000-0600-00005A000000}"/>
            </a:ext>
          </a:extLst>
        </xdr:cNvPr>
        <xdr:cNvCxnSpPr/>
      </xdr:nvCxnSpPr>
      <xdr:spPr>
        <a:xfrm flipV="1">
          <a:off x="3797300" y="8589518"/>
          <a:ext cx="838200" cy="6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39895</xdr:rowOff>
    </xdr:from>
    <xdr:ext cx="534377" cy="259045"/>
    <xdr:sp macro="" textlink="">
      <xdr:nvSpPr>
        <xdr:cNvPr id="91" name="物件費該当値テキスト">
          <a:extLst>
            <a:ext uri="{FF2B5EF4-FFF2-40B4-BE49-F238E27FC236}">
              <a16:creationId xmlns:a16="http://schemas.microsoft.com/office/drawing/2014/main" xmlns="" id="{00000000-0008-0000-0600-00005B000000}"/>
            </a:ext>
          </a:extLst>
        </xdr:cNvPr>
        <xdr:cNvSpPr txBox="1"/>
      </xdr:nvSpPr>
      <xdr:spPr>
        <a:xfrm>
          <a:off x="4686300" y="84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68326</xdr:rowOff>
    </xdr:from>
    <xdr:to>
      <xdr:col>5</xdr:col>
      <xdr:colOff>409575</xdr:colOff>
      <xdr:row>53</xdr:row>
      <xdr:rowOff>169926</xdr:rowOff>
    </xdr:to>
    <xdr:sp macro="" textlink="">
      <xdr:nvSpPr>
        <xdr:cNvPr id="92" name="円/楕円 91">
          <a:extLst>
            <a:ext uri="{FF2B5EF4-FFF2-40B4-BE49-F238E27FC236}">
              <a16:creationId xmlns:a16="http://schemas.microsoft.com/office/drawing/2014/main" xmlns="" id="{00000000-0008-0000-0600-00005C000000}"/>
            </a:ext>
          </a:extLst>
        </xdr:cNvPr>
        <xdr:cNvSpPr/>
      </xdr:nvSpPr>
      <xdr:spPr>
        <a:xfrm>
          <a:off x="3746500" y="91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119126</xdr:rowOff>
    </xdr:from>
    <xdr:to>
      <xdr:col>5</xdr:col>
      <xdr:colOff>358775</xdr:colOff>
      <xdr:row>54</xdr:row>
      <xdr:rowOff>153416</xdr:rowOff>
    </xdr:to>
    <xdr:cxnSp macro="">
      <xdr:nvCxnSpPr>
        <xdr:cNvPr id="93" name="直線コネクタ 92">
          <a:extLst>
            <a:ext uri="{FF2B5EF4-FFF2-40B4-BE49-F238E27FC236}">
              <a16:creationId xmlns:a16="http://schemas.microsoft.com/office/drawing/2014/main" xmlns="" id="{00000000-0008-0000-0600-00005D000000}"/>
            </a:ext>
          </a:extLst>
        </xdr:cNvPr>
        <xdr:cNvCxnSpPr/>
      </xdr:nvCxnSpPr>
      <xdr:spPr>
        <a:xfrm flipV="1">
          <a:off x="2908300" y="92059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52</xdr:row>
      <xdr:rowOff>15003</xdr:rowOff>
    </xdr:from>
    <xdr:ext cx="534377" cy="259045"/>
    <xdr:sp macro="" textlink="">
      <xdr:nvSpPr>
        <xdr:cNvPr id="94" name="テキスト ボックス 93">
          <a:extLst>
            <a:ext uri="{FF2B5EF4-FFF2-40B4-BE49-F238E27FC236}">
              <a16:creationId xmlns:a16="http://schemas.microsoft.com/office/drawing/2014/main" xmlns="" id="{00000000-0008-0000-0600-00005E000000}"/>
            </a:ext>
          </a:extLst>
        </xdr:cNvPr>
        <xdr:cNvSpPr txBox="1"/>
      </xdr:nvSpPr>
      <xdr:spPr>
        <a:xfrm>
          <a:off x="3517411" y="89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102616</xdr:rowOff>
    </xdr:from>
    <xdr:to>
      <xdr:col>4</xdr:col>
      <xdr:colOff>206375</xdr:colOff>
      <xdr:row>55</xdr:row>
      <xdr:rowOff>32766</xdr:rowOff>
    </xdr:to>
    <xdr:sp macro="" textlink="">
      <xdr:nvSpPr>
        <xdr:cNvPr id="95" name="円/楕円 94">
          <a:extLst>
            <a:ext uri="{FF2B5EF4-FFF2-40B4-BE49-F238E27FC236}">
              <a16:creationId xmlns:a16="http://schemas.microsoft.com/office/drawing/2014/main" xmlns="" id="{00000000-0008-0000-0600-00005F000000}"/>
            </a:ext>
          </a:extLst>
        </xdr:cNvPr>
        <xdr:cNvSpPr/>
      </xdr:nvSpPr>
      <xdr:spPr>
        <a:xfrm>
          <a:off x="2857500" y="9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54</xdr:row>
      <xdr:rowOff>153416</xdr:rowOff>
    </xdr:from>
    <xdr:to>
      <xdr:col>4</xdr:col>
      <xdr:colOff>155575</xdr:colOff>
      <xdr:row>56</xdr:row>
      <xdr:rowOff>164846</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flipV="1">
          <a:off x="2019300" y="9411716"/>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53</xdr:row>
      <xdr:rowOff>49293</xdr:rowOff>
    </xdr:from>
    <xdr:ext cx="534377" cy="259045"/>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2641111" y="91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114046</xdr:rowOff>
    </xdr:from>
    <xdr:to>
      <xdr:col>3</xdr:col>
      <xdr:colOff>3175</xdr:colOff>
      <xdr:row>57</xdr:row>
      <xdr:rowOff>44196</xdr:rowOff>
    </xdr:to>
    <xdr:sp macro="" textlink="">
      <xdr:nvSpPr>
        <xdr:cNvPr id="98" name="円/楕円 97">
          <a:extLst>
            <a:ext uri="{FF2B5EF4-FFF2-40B4-BE49-F238E27FC236}">
              <a16:creationId xmlns:a16="http://schemas.microsoft.com/office/drawing/2014/main" xmlns="" id="{00000000-0008-0000-0600-000062000000}"/>
            </a:ext>
          </a:extLst>
        </xdr:cNvPr>
        <xdr:cNvSpPr/>
      </xdr:nvSpPr>
      <xdr:spPr>
        <a:xfrm>
          <a:off x="1968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56</xdr:row>
      <xdr:rowOff>164846</xdr:rowOff>
    </xdr:from>
    <xdr:to>
      <xdr:col>2</xdr:col>
      <xdr:colOff>638175</xdr:colOff>
      <xdr:row>57</xdr:row>
      <xdr:rowOff>168656</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flipV="1">
          <a:off x="1130300" y="9766046"/>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55</xdr:row>
      <xdr:rowOff>60723</xdr:rowOff>
    </xdr:from>
    <xdr:ext cx="534377"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752111" y="9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117856</xdr:rowOff>
    </xdr:from>
    <xdr:to>
      <xdr:col>1</xdr:col>
      <xdr:colOff>485775</xdr:colOff>
      <xdr:row>58</xdr:row>
      <xdr:rowOff>48006</xdr:rowOff>
    </xdr:to>
    <xdr:sp macro="" textlink="">
      <xdr:nvSpPr>
        <xdr:cNvPr id="101" name="円/楕円 100">
          <a:extLst>
            <a:ext uri="{FF2B5EF4-FFF2-40B4-BE49-F238E27FC236}">
              <a16:creationId xmlns:a16="http://schemas.microsoft.com/office/drawing/2014/main" xmlns="" id="{00000000-0008-0000-0600-000065000000}"/>
            </a:ext>
          </a:extLst>
        </xdr:cNvPr>
        <xdr:cNvSpPr/>
      </xdr:nvSpPr>
      <xdr:spPr>
        <a:xfrm>
          <a:off x="1079500" y="9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64533</xdr:rowOff>
    </xdr:from>
    <xdr:ext cx="534377"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863111" y="96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3" name="正方形/長方形 102">
          <a:extLst>
            <a:ext uri="{FF2B5EF4-FFF2-40B4-BE49-F238E27FC236}">
              <a16:creationId xmlns:a16="http://schemas.microsoft.com/office/drawing/2014/main" xmlns="" id="{00000000-0008-0000-06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04" name="正方形/長方形 103">
          <a:extLst>
            <a:ext uri="{FF2B5EF4-FFF2-40B4-BE49-F238E27FC236}">
              <a16:creationId xmlns:a16="http://schemas.microsoft.com/office/drawing/2014/main" xmlns="" id="{00000000-0008-0000-06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05" name="正方形/長方形 104">
          <a:extLst>
            <a:ext uri="{FF2B5EF4-FFF2-40B4-BE49-F238E27FC236}">
              <a16:creationId xmlns:a16="http://schemas.microsoft.com/office/drawing/2014/main" xmlns="" id="{00000000-0008-0000-06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6" name="正方形/長方形 105">
          <a:extLst>
            <a:ext uri="{FF2B5EF4-FFF2-40B4-BE49-F238E27FC236}">
              <a16:creationId xmlns:a16="http://schemas.microsoft.com/office/drawing/2014/main" xmlns="" id="{00000000-0008-0000-06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17" name="テキスト ボックス 116">
          <a:extLst>
            <a:ext uri="{FF2B5EF4-FFF2-40B4-BE49-F238E27FC236}">
              <a16:creationId xmlns:a16="http://schemas.microsoft.com/office/drawing/2014/main" xmlns="" id="{00000000-0008-0000-0600-00007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4" name="維持補修費グラフ枠">
          <a:extLst>
            <a:ext uri="{FF2B5EF4-FFF2-40B4-BE49-F238E27FC236}">
              <a16:creationId xmlns:a16="http://schemas.microsoft.com/office/drawing/2014/main" xmlns="" id="{00000000-0008-0000-0600-00007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158569</xdr:rowOff>
    </xdr:from>
    <xdr:to>
      <xdr:col>6</xdr:col>
      <xdr:colOff>561975</xdr:colOff>
      <xdr:row>71</xdr:row>
      <xdr:rowOff>88719</xdr:rowOff>
    </xdr:to>
    <xdr:sp macro="" textlink="">
      <xdr:nvSpPr>
        <xdr:cNvPr id="130" name="円/楕円 129">
          <a:extLst>
            <a:ext uri="{FF2B5EF4-FFF2-40B4-BE49-F238E27FC236}">
              <a16:creationId xmlns:a16="http://schemas.microsoft.com/office/drawing/2014/main" xmlns="" id="{00000000-0008-0000-0600-000082000000}"/>
            </a:ext>
          </a:extLst>
        </xdr:cNvPr>
        <xdr:cNvSpPr/>
      </xdr:nvSpPr>
      <xdr:spPr>
        <a:xfrm>
          <a:off x="4584700" y="121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71</xdr:row>
      <xdr:rowOff>37919</xdr:rowOff>
    </xdr:from>
    <xdr:to>
      <xdr:col>6</xdr:col>
      <xdr:colOff>511175</xdr:colOff>
      <xdr:row>72</xdr:row>
      <xdr:rowOff>1451</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3797300" y="12210869"/>
          <a:ext cx="838200" cy="1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60796</xdr:rowOff>
    </xdr:from>
    <xdr:ext cx="469744" cy="259045"/>
    <xdr:sp macro="" textlink="">
      <xdr:nvSpPr>
        <xdr:cNvPr id="132" name="維持補修費該当値テキスト">
          <a:extLst>
            <a:ext uri="{FF2B5EF4-FFF2-40B4-BE49-F238E27FC236}">
              <a16:creationId xmlns:a16="http://schemas.microsoft.com/office/drawing/2014/main" xmlns="" id="{00000000-0008-0000-0600-000084000000}"/>
            </a:ext>
          </a:extLst>
        </xdr:cNvPr>
        <xdr:cNvSpPr txBox="1"/>
      </xdr:nvSpPr>
      <xdr:spPr>
        <a:xfrm>
          <a:off x="4686300" y="120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122101</xdr:rowOff>
    </xdr:from>
    <xdr:to>
      <xdr:col>5</xdr:col>
      <xdr:colOff>409575</xdr:colOff>
      <xdr:row>72</xdr:row>
      <xdr:rowOff>52251</xdr:rowOff>
    </xdr:to>
    <xdr:sp macro="" textlink="">
      <xdr:nvSpPr>
        <xdr:cNvPr id="133" name="円/楕円 132">
          <a:extLst>
            <a:ext uri="{FF2B5EF4-FFF2-40B4-BE49-F238E27FC236}">
              <a16:creationId xmlns:a16="http://schemas.microsoft.com/office/drawing/2014/main" xmlns="" id="{00000000-0008-0000-0600-000085000000}"/>
            </a:ext>
          </a:extLst>
        </xdr:cNvPr>
        <xdr:cNvSpPr/>
      </xdr:nvSpPr>
      <xdr:spPr>
        <a:xfrm>
          <a:off x="3746500" y="122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1451</xdr:rowOff>
    </xdr:from>
    <xdr:to>
      <xdr:col>5</xdr:col>
      <xdr:colOff>358775</xdr:colOff>
      <xdr:row>73</xdr:row>
      <xdr:rowOff>78196</xdr:rowOff>
    </xdr:to>
    <xdr:cxnSp macro="">
      <xdr:nvCxnSpPr>
        <xdr:cNvPr id="134" name="直線コネクタ 133">
          <a:extLst>
            <a:ext uri="{FF2B5EF4-FFF2-40B4-BE49-F238E27FC236}">
              <a16:creationId xmlns:a16="http://schemas.microsoft.com/office/drawing/2014/main" xmlns="" id="{00000000-0008-0000-0600-000086000000}"/>
            </a:ext>
          </a:extLst>
        </xdr:cNvPr>
        <xdr:cNvCxnSpPr/>
      </xdr:nvCxnSpPr>
      <xdr:spPr>
        <a:xfrm flipV="1">
          <a:off x="2908300" y="12345851"/>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70</xdr:row>
      <xdr:rowOff>68778</xdr:rowOff>
    </xdr:from>
    <xdr:ext cx="469744"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49727" y="1207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27396</xdr:rowOff>
    </xdr:from>
    <xdr:to>
      <xdr:col>4</xdr:col>
      <xdr:colOff>206375</xdr:colOff>
      <xdr:row>73</xdr:row>
      <xdr:rowOff>128996</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2857500" y="125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73</xdr:row>
      <xdr:rowOff>78196</xdr:rowOff>
    </xdr:from>
    <xdr:to>
      <xdr:col>4</xdr:col>
      <xdr:colOff>155575</xdr:colOff>
      <xdr:row>77</xdr:row>
      <xdr:rowOff>8527</xdr:rowOff>
    </xdr:to>
    <xdr:cxnSp macro="">
      <xdr:nvCxnSpPr>
        <xdr:cNvPr id="137" name="直線コネクタ 136">
          <a:extLst>
            <a:ext uri="{FF2B5EF4-FFF2-40B4-BE49-F238E27FC236}">
              <a16:creationId xmlns:a16="http://schemas.microsoft.com/office/drawing/2014/main" xmlns="" id="{00000000-0008-0000-0600-000089000000}"/>
            </a:ext>
          </a:extLst>
        </xdr:cNvPr>
        <xdr:cNvCxnSpPr/>
      </xdr:nvCxnSpPr>
      <xdr:spPr>
        <a:xfrm flipV="1">
          <a:off x="2019300" y="12594046"/>
          <a:ext cx="889000" cy="6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71</xdr:row>
      <xdr:rowOff>145523</xdr:rowOff>
    </xdr:from>
    <xdr:ext cx="469744"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73427" y="123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129177</xdr:rowOff>
    </xdr:from>
    <xdr:to>
      <xdr:col>3</xdr:col>
      <xdr:colOff>3175</xdr:colOff>
      <xdr:row>77</xdr:row>
      <xdr:rowOff>59327</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1968500" y="131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77</xdr:row>
      <xdr:rowOff>8527</xdr:rowOff>
    </xdr:from>
    <xdr:to>
      <xdr:col>2</xdr:col>
      <xdr:colOff>638175</xdr:colOff>
      <xdr:row>78</xdr:row>
      <xdr:rowOff>146231</xdr:rowOff>
    </xdr:to>
    <xdr:cxnSp macro="">
      <xdr:nvCxnSpPr>
        <xdr:cNvPr id="140" name="直線コネクタ 139">
          <a:extLst>
            <a:ext uri="{FF2B5EF4-FFF2-40B4-BE49-F238E27FC236}">
              <a16:creationId xmlns:a16="http://schemas.microsoft.com/office/drawing/2014/main" xmlns="" id="{00000000-0008-0000-0600-00008C000000}"/>
            </a:ext>
          </a:extLst>
        </xdr:cNvPr>
        <xdr:cNvCxnSpPr/>
      </xdr:nvCxnSpPr>
      <xdr:spPr>
        <a:xfrm flipV="1">
          <a:off x="1130300" y="13210177"/>
          <a:ext cx="889000" cy="30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75</xdr:row>
      <xdr:rowOff>75854</xdr:rowOff>
    </xdr:from>
    <xdr:ext cx="469744"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84427" y="129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95431</xdr:rowOff>
    </xdr:from>
    <xdr:to>
      <xdr:col>1</xdr:col>
      <xdr:colOff>485775</xdr:colOff>
      <xdr:row>79</xdr:row>
      <xdr:rowOff>25581</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1079500" y="134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42108</xdr:rowOff>
    </xdr:from>
    <xdr:ext cx="469744"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95427" y="132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9" name="直線コネクタ 148">
          <a:extLst>
            <a:ext uri="{FF2B5EF4-FFF2-40B4-BE49-F238E27FC236}">
              <a16:creationId xmlns:a16="http://schemas.microsoft.com/office/drawing/2014/main" xmlns="" id="{00000000-0008-0000-0600-00009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9,200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97</xdr:row>
      <xdr:rowOff>168927</xdr:rowOff>
    </xdr:from>
    <xdr:ext cx="467179" cy="259045"/>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9,400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95</xdr:row>
      <xdr:rowOff>54627</xdr:rowOff>
    </xdr:from>
    <xdr:ext cx="467179"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294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9,600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92</xdr:row>
      <xdr:rowOff>111777</xdr:rowOff>
    </xdr:from>
    <xdr:ext cx="46717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94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10,200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61" name="扶助費グラフ枠">
          <a:extLst>
            <a:ext uri="{FF2B5EF4-FFF2-40B4-BE49-F238E27FC236}">
              <a16:creationId xmlns:a16="http://schemas.microsoft.com/office/drawing/2014/main" xmlns="" id="{00000000-0008-0000-0600-0000A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72898</xdr:rowOff>
    </xdr:from>
    <xdr:to>
      <xdr:col>6</xdr:col>
      <xdr:colOff>561975</xdr:colOff>
      <xdr:row>92</xdr:row>
      <xdr:rowOff>3048</xdr:rowOff>
    </xdr:to>
    <xdr:sp macro="" textlink="">
      <xdr:nvSpPr>
        <xdr:cNvPr id="167" name="円/楕円 166">
          <a:extLst>
            <a:ext uri="{FF2B5EF4-FFF2-40B4-BE49-F238E27FC236}">
              <a16:creationId xmlns:a16="http://schemas.microsoft.com/office/drawing/2014/main" xmlns="" id="{00000000-0008-0000-0600-0000A7000000}"/>
            </a:ext>
          </a:extLst>
        </xdr:cNvPr>
        <xdr:cNvSpPr/>
      </xdr:nvSpPr>
      <xdr:spPr>
        <a:xfrm>
          <a:off x="4584700" y="156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91</xdr:row>
      <xdr:rowOff>123698</xdr:rowOff>
    </xdr:from>
    <xdr:to>
      <xdr:col>6</xdr:col>
      <xdr:colOff>511175</xdr:colOff>
      <xdr:row>93</xdr:row>
      <xdr:rowOff>112268</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3797300" y="15725648"/>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146575</xdr:rowOff>
    </xdr:from>
    <xdr:ext cx="469744" cy="259045"/>
    <xdr:sp macro="" textlink="">
      <xdr:nvSpPr>
        <xdr:cNvPr id="169" name="扶助費該当値テキスト">
          <a:extLst>
            <a:ext uri="{FF2B5EF4-FFF2-40B4-BE49-F238E27FC236}">
              <a16:creationId xmlns:a16="http://schemas.microsoft.com/office/drawing/2014/main" xmlns="" id="{00000000-0008-0000-0600-0000A9000000}"/>
            </a:ext>
          </a:extLst>
        </xdr:cNvPr>
        <xdr:cNvSpPr txBox="1"/>
      </xdr:nvSpPr>
      <xdr:spPr>
        <a:xfrm>
          <a:off x="4686300" y="1557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61468</xdr:rowOff>
    </xdr:from>
    <xdr:to>
      <xdr:col>5</xdr:col>
      <xdr:colOff>409575</xdr:colOff>
      <xdr:row>93</xdr:row>
      <xdr:rowOff>163068</xdr:rowOff>
    </xdr:to>
    <xdr:sp macro="" textlink="">
      <xdr:nvSpPr>
        <xdr:cNvPr id="170" name="円/楕円 169">
          <a:extLst>
            <a:ext uri="{FF2B5EF4-FFF2-40B4-BE49-F238E27FC236}">
              <a16:creationId xmlns:a16="http://schemas.microsoft.com/office/drawing/2014/main" xmlns="" id="{00000000-0008-0000-0600-0000AA000000}"/>
            </a:ext>
          </a:extLst>
        </xdr:cNvPr>
        <xdr:cNvSpPr/>
      </xdr:nvSpPr>
      <xdr:spPr>
        <a:xfrm>
          <a:off x="3746500" y="16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112268</xdr:rowOff>
    </xdr:from>
    <xdr:to>
      <xdr:col>5</xdr:col>
      <xdr:colOff>358775</xdr:colOff>
      <xdr:row>94</xdr:row>
      <xdr:rowOff>32258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2908300" y="160571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92</xdr:row>
      <xdr:rowOff>8145</xdr:rowOff>
    </xdr:from>
    <xdr:ext cx="469744"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3549727" y="157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152908</xdr:rowOff>
    </xdr:from>
    <xdr:to>
      <xdr:col>4</xdr:col>
      <xdr:colOff>206375</xdr:colOff>
      <xdr:row>94</xdr:row>
      <xdr:rowOff>83058</xdr:rowOff>
    </xdr:to>
    <xdr:sp macro="" textlink="">
      <xdr:nvSpPr>
        <xdr:cNvPr id="173" name="円/楕円 172">
          <a:extLst>
            <a:ext uri="{FF2B5EF4-FFF2-40B4-BE49-F238E27FC236}">
              <a16:creationId xmlns:a16="http://schemas.microsoft.com/office/drawing/2014/main" xmlns="" id="{00000000-0008-0000-0600-0000AD000000}"/>
            </a:ext>
          </a:extLst>
        </xdr:cNvPr>
        <xdr:cNvSpPr/>
      </xdr:nvSpPr>
      <xdr:spPr>
        <a:xfrm>
          <a:off x="2857500" y="16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94</xdr:row>
      <xdr:rowOff>32258</xdr:rowOff>
    </xdr:from>
    <xdr:to>
      <xdr:col>4</xdr:col>
      <xdr:colOff>155575</xdr:colOff>
      <xdr:row>96</xdr:row>
      <xdr:rowOff>55118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019300" y="1614855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92</xdr:row>
      <xdr:rowOff>99585</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2673427" y="158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4318</xdr:rowOff>
    </xdr:from>
    <xdr:to>
      <xdr:col>3</xdr:col>
      <xdr:colOff>3175</xdr:colOff>
      <xdr:row>96</xdr:row>
      <xdr:rowOff>105918</xdr:rowOff>
    </xdr:to>
    <xdr:sp macro="" textlink="">
      <xdr:nvSpPr>
        <xdr:cNvPr id="176" name="円/楕円 175">
          <a:extLst>
            <a:ext uri="{FF2B5EF4-FFF2-40B4-BE49-F238E27FC236}">
              <a16:creationId xmlns:a16="http://schemas.microsoft.com/office/drawing/2014/main" xmlns="" id="{00000000-0008-0000-0600-0000B0000000}"/>
            </a:ext>
          </a:extLst>
        </xdr:cNvPr>
        <xdr:cNvSpPr/>
      </xdr:nvSpPr>
      <xdr:spPr>
        <a:xfrm>
          <a:off x="1968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96</xdr:row>
      <xdr:rowOff>55118</xdr:rowOff>
    </xdr:from>
    <xdr:to>
      <xdr:col>2</xdr:col>
      <xdr:colOff>638175</xdr:colOff>
      <xdr:row>98</xdr:row>
      <xdr:rowOff>121413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1130300" y="16514318"/>
          <a:ext cx="889000" cy="4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94</xdr:row>
      <xdr:rowOff>122445</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1784427" y="162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70613</xdr:rowOff>
    </xdr:from>
    <xdr:to>
      <xdr:col>1</xdr:col>
      <xdr:colOff>485775</xdr:colOff>
      <xdr:row>99</xdr:row>
      <xdr:rowOff>763</xdr:rowOff>
    </xdr:to>
    <xdr:sp macro="" textlink="">
      <xdr:nvSpPr>
        <xdr:cNvPr id="179" name="円/楕円 178">
          <a:extLst>
            <a:ext uri="{FF2B5EF4-FFF2-40B4-BE49-F238E27FC236}">
              <a16:creationId xmlns:a16="http://schemas.microsoft.com/office/drawing/2014/main" xmlns="" id="{00000000-0008-0000-0600-0000B3000000}"/>
            </a:ext>
          </a:extLst>
        </xdr:cNvPr>
        <xdr:cNvSpPr/>
      </xdr:nvSpPr>
      <xdr:spPr>
        <a:xfrm>
          <a:off x="1079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17290</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895427" y="166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81" name="正方形/長方形 180">
          <a:extLst>
            <a:ext uri="{FF2B5EF4-FFF2-40B4-BE49-F238E27FC236}">
              <a16:creationId xmlns:a16="http://schemas.microsoft.com/office/drawing/2014/main" xmlns="" id="{00000000-0008-0000-0600-0000B5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82" name="正方形/長方形 181">
          <a:extLst>
            <a:ext uri="{FF2B5EF4-FFF2-40B4-BE49-F238E27FC236}">
              <a16:creationId xmlns:a16="http://schemas.microsoft.com/office/drawing/2014/main" xmlns="" id="{00000000-0008-0000-0600-0000B6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83" name="正方形/長方形 182">
          <a:extLst>
            <a:ext uri="{FF2B5EF4-FFF2-40B4-BE49-F238E27FC236}">
              <a16:creationId xmlns:a16="http://schemas.microsoft.com/office/drawing/2014/main" xmlns="" id="{00000000-0008-0000-0600-0000B7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4" name="正方形/長方形 183">
          <a:extLst>
            <a:ext uri="{FF2B5EF4-FFF2-40B4-BE49-F238E27FC236}">
              <a16:creationId xmlns:a16="http://schemas.microsoft.com/office/drawing/2014/main" xmlns="" id="{00000000-0008-0000-0600-0000B8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40</xdr:row>
      <xdr:rowOff>111777</xdr:rowOff>
    </xdr:from>
    <xdr:ext cx="595419"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168927</xdr:rowOff>
    </xdr:from>
    <xdr:ext cx="595419"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90" name="直線コネクタ 189">
          <a:extLst>
            <a:ext uri="{FF2B5EF4-FFF2-40B4-BE49-F238E27FC236}">
              <a16:creationId xmlns:a16="http://schemas.microsoft.com/office/drawing/2014/main" xmlns="" id="{00000000-0008-0000-0600-0000BE00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92" name="直線コネクタ 191">
          <a:extLst>
            <a:ext uri="{FF2B5EF4-FFF2-40B4-BE49-F238E27FC236}">
              <a16:creationId xmlns:a16="http://schemas.microsoft.com/office/drawing/2014/main" xmlns="" id="{00000000-0008-0000-0600-0000C000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94" name="直線コネクタ 193">
          <a:extLst>
            <a:ext uri="{FF2B5EF4-FFF2-40B4-BE49-F238E27FC236}">
              <a16:creationId xmlns:a16="http://schemas.microsoft.com/office/drawing/2014/main" xmlns="" id="{00000000-0008-0000-0600-0000C200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96" name="直線コネクタ 195">
          <a:extLst>
            <a:ext uri="{FF2B5EF4-FFF2-40B4-BE49-F238E27FC236}">
              <a16:creationId xmlns:a16="http://schemas.microsoft.com/office/drawing/2014/main" xmlns="" id="{00000000-0008-0000-0600-0000C4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98" name="補助費等グラフ枠">
          <a:extLst>
            <a:ext uri="{FF2B5EF4-FFF2-40B4-BE49-F238E27FC236}">
              <a16:creationId xmlns:a16="http://schemas.microsoft.com/office/drawing/2014/main" xmlns="" id="{00000000-0008-0000-0600-0000C6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53147</xdr:rowOff>
    </xdr:from>
    <xdr:to>
      <xdr:col>15</xdr:col>
      <xdr:colOff>231775</xdr:colOff>
      <xdr:row>33</xdr:row>
      <xdr:rowOff>154747</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0426700" y="5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31</xdr:row>
      <xdr:rowOff>169647</xdr:rowOff>
    </xdr:from>
    <xdr:to>
      <xdr:col>15</xdr:col>
      <xdr:colOff>180975</xdr:colOff>
      <xdr:row>33</xdr:row>
      <xdr:rowOff>103947</xdr:rowOff>
    </xdr:to>
    <xdr:cxnSp macro="">
      <xdr:nvCxnSpPr>
        <xdr:cNvPr id="205" name="直線コネクタ 204">
          <a:extLst>
            <a:ext uri="{FF2B5EF4-FFF2-40B4-BE49-F238E27FC236}">
              <a16:creationId xmlns:a16="http://schemas.microsoft.com/office/drawing/2014/main" xmlns="" id="{00000000-0008-0000-0600-0000CD000000}"/>
            </a:ext>
          </a:extLst>
        </xdr:cNvPr>
        <xdr:cNvCxnSpPr/>
      </xdr:nvCxnSpPr>
      <xdr:spPr>
        <a:xfrm>
          <a:off x="9639300" y="5484597"/>
          <a:ext cx="838200" cy="27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126824</xdr:rowOff>
    </xdr:from>
    <xdr:ext cx="599010" cy="259045"/>
    <xdr:sp macro="" textlink="">
      <xdr:nvSpPr>
        <xdr:cNvPr id="206" name="補助費等該当値テキスト">
          <a:extLst>
            <a:ext uri="{FF2B5EF4-FFF2-40B4-BE49-F238E27FC236}">
              <a16:creationId xmlns:a16="http://schemas.microsoft.com/office/drawing/2014/main" xmlns="" id="{00000000-0008-0000-0600-0000CE000000}"/>
            </a:ext>
          </a:extLst>
        </xdr:cNvPr>
        <xdr:cNvSpPr txBox="1"/>
      </xdr:nvSpPr>
      <xdr:spPr>
        <a:xfrm>
          <a:off x="10528300" y="561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199,532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118847</xdr:rowOff>
    </xdr:from>
    <xdr:to>
      <xdr:col>14</xdr:col>
      <xdr:colOff>79375</xdr:colOff>
      <xdr:row>32</xdr:row>
      <xdr:rowOff>48997</xdr:rowOff>
    </xdr:to>
    <xdr:sp macro="" textlink="">
      <xdr:nvSpPr>
        <xdr:cNvPr id="207" name="円/楕円 206">
          <a:extLst>
            <a:ext uri="{FF2B5EF4-FFF2-40B4-BE49-F238E27FC236}">
              <a16:creationId xmlns:a16="http://schemas.microsoft.com/office/drawing/2014/main" xmlns="" id="{00000000-0008-0000-0600-0000CF000000}"/>
            </a:ext>
          </a:extLst>
        </xdr:cNvPr>
        <xdr:cNvSpPr/>
      </xdr:nvSpPr>
      <xdr:spPr>
        <a:xfrm>
          <a:off x="9588500" y="54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169647</xdr:rowOff>
    </xdr:from>
    <xdr:to>
      <xdr:col>14</xdr:col>
      <xdr:colOff>28575</xdr:colOff>
      <xdr:row>35</xdr:row>
      <xdr:rowOff>64125</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flipV="1">
          <a:off x="8750300" y="5484597"/>
          <a:ext cx="889000" cy="58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30</xdr:row>
      <xdr:rowOff>65524</xdr:rowOff>
    </xdr:from>
    <xdr:ext cx="599010"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9327094" y="52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13325</xdr:rowOff>
    </xdr:from>
    <xdr:to>
      <xdr:col>12</xdr:col>
      <xdr:colOff>561975</xdr:colOff>
      <xdr:row>35</xdr:row>
      <xdr:rowOff>114925</xdr:rowOff>
    </xdr:to>
    <xdr:sp macro="" textlink="">
      <xdr:nvSpPr>
        <xdr:cNvPr id="210" name="円/楕円 209">
          <a:extLst>
            <a:ext uri="{FF2B5EF4-FFF2-40B4-BE49-F238E27FC236}">
              <a16:creationId xmlns:a16="http://schemas.microsoft.com/office/drawing/2014/main" xmlns="" id="{00000000-0008-0000-0600-0000D2000000}"/>
            </a:ext>
          </a:extLst>
        </xdr:cNvPr>
        <xdr:cNvSpPr/>
      </xdr:nvSpPr>
      <xdr:spPr>
        <a:xfrm>
          <a:off x="8699500" y="60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35</xdr:row>
      <xdr:rowOff>64125</xdr:rowOff>
    </xdr:from>
    <xdr:to>
      <xdr:col>12</xdr:col>
      <xdr:colOff>511175</xdr:colOff>
      <xdr:row>37</xdr:row>
      <xdr:rowOff>56810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flipV="1">
          <a:off x="7861300" y="606487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211669</xdr:colOff>
      <xdr:row>33</xdr:row>
      <xdr:rowOff>131452</xdr:rowOff>
    </xdr:from>
    <xdr:ext cx="599010"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8450794" y="57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6010</xdr:rowOff>
    </xdr:from>
    <xdr:to>
      <xdr:col>11</xdr:col>
      <xdr:colOff>358775</xdr:colOff>
      <xdr:row>37</xdr:row>
      <xdr:rowOff>107610</xdr:rowOff>
    </xdr:to>
    <xdr:sp macro="" textlink="">
      <xdr:nvSpPr>
        <xdr:cNvPr id="213" name="円/楕円 212">
          <a:extLst>
            <a:ext uri="{FF2B5EF4-FFF2-40B4-BE49-F238E27FC236}">
              <a16:creationId xmlns:a16="http://schemas.microsoft.com/office/drawing/2014/main" xmlns="" id="{00000000-0008-0000-0600-0000D5000000}"/>
            </a:ext>
          </a:extLst>
        </xdr:cNvPr>
        <xdr:cNvSpPr/>
      </xdr:nvSpPr>
      <xdr:spPr>
        <a:xfrm>
          <a:off x="7810500" y="6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37</xdr:row>
      <xdr:rowOff>56810</xdr:rowOff>
    </xdr:from>
    <xdr:to>
      <xdr:col>11</xdr:col>
      <xdr:colOff>307975</xdr:colOff>
      <xdr:row>38</xdr:row>
      <xdr:rowOff>55027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flipV="1">
          <a:off x="6972300" y="6400460"/>
          <a:ext cx="889000" cy="1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8469</xdr:colOff>
      <xdr:row>35</xdr:row>
      <xdr:rowOff>124137</xdr:rowOff>
    </xdr:from>
    <xdr:ext cx="599010"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561794" y="612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4227</xdr:rowOff>
    </xdr:from>
    <xdr:to>
      <xdr:col>10</xdr:col>
      <xdr:colOff>155575</xdr:colOff>
      <xdr:row>38</xdr:row>
      <xdr:rowOff>105827</xdr:rowOff>
    </xdr:to>
    <xdr:sp macro="" textlink="">
      <xdr:nvSpPr>
        <xdr:cNvPr id="216" name="円/楕円 215">
          <a:extLst>
            <a:ext uri="{FF2B5EF4-FFF2-40B4-BE49-F238E27FC236}">
              <a16:creationId xmlns:a16="http://schemas.microsoft.com/office/drawing/2014/main" xmlns="" id="{00000000-0008-0000-0600-0000D8000000}"/>
            </a:ext>
          </a:extLst>
        </xdr:cNvPr>
        <xdr:cNvSpPr/>
      </xdr:nvSpPr>
      <xdr:spPr>
        <a:xfrm>
          <a:off x="6921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122353</xdr:rowOff>
    </xdr:from>
    <xdr:ext cx="599010"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6672794" y="629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19" name="正方形/長方形 218">
          <a:extLst>
            <a:ext uri="{FF2B5EF4-FFF2-40B4-BE49-F238E27FC236}">
              <a16:creationId xmlns:a16="http://schemas.microsoft.com/office/drawing/2014/main" xmlns="" id="{00000000-0008-0000-0600-0000DB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20" name="正方形/長方形 219">
          <a:extLst>
            <a:ext uri="{FF2B5EF4-FFF2-40B4-BE49-F238E27FC236}">
              <a16:creationId xmlns:a16="http://schemas.microsoft.com/office/drawing/2014/main" xmlns="" id="{00000000-0008-0000-0600-0000DC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1" name="正方形/長方形 220">
          <a:extLst>
            <a:ext uri="{FF2B5EF4-FFF2-40B4-BE49-F238E27FC236}">
              <a16:creationId xmlns:a16="http://schemas.microsoft.com/office/drawing/2014/main" xmlns="" id="{00000000-0008-0000-0600-0000DD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37" name="普通建設事業費グラフ枠">
          <a:extLst>
            <a:ext uri="{FF2B5EF4-FFF2-40B4-BE49-F238E27FC236}">
              <a16:creationId xmlns:a16="http://schemas.microsoft.com/office/drawing/2014/main" xmlns="" id="{00000000-0008-0000-0600-0000ED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122047</xdr:rowOff>
    </xdr:from>
    <xdr:to>
      <xdr:col>15</xdr:col>
      <xdr:colOff>231775</xdr:colOff>
      <xdr:row>50</xdr:row>
      <xdr:rowOff>52197</xdr:rowOff>
    </xdr:to>
    <xdr:sp macro="" textlink="">
      <xdr:nvSpPr>
        <xdr:cNvPr id="243" name="円/楕円 242">
          <a:extLst>
            <a:ext uri="{FF2B5EF4-FFF2-40B4-BE49-F238E27FC236}">
              <a16:creationId xmlns:a16="http://schemas.microsoft.com/office/drawing/2014/main" xmlns="" id="{00000000-0008-0000-0600-0000F3000000}"/>
            </a:ext>
          </a:extLst>
        </xdr:cNvPr>
        <xdr:cNvSpPr/>
      </xdr:nvSpPr>
      <xdr:spPr>
        <a:xfrm>
          <a:off x="10426700" y="85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50</xdr:row>
      <xdr:rowOff>1397</xdr:rowOff>
    </xdr:from>
    <xdr:to>
      <xdr:col>15</xdr:col>
      <xdr:colOff>180975</xdr:colOff>
      <xdr:row>58</xdr:row>
      <xdr:rowOff>8636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9639300" y="8573897"/>
          <a:ext cx="838200" cy="13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24274</xdr:rowOff>
    </xdr:from>
    <xdr:ext cx="534377" cy="259045"/>
    <xdr:sp macro="" textlink="">
      <xdr:nvSpPr>
        <xdr:cNvPr id="245" name="普通建設事業費該当値テキスト">
          <a:extLst>
            <a:ext uri="{FF2B5EF4-FFF2-40B4-BE49-F238E27FC236}">
              <a16:creationId xmlns:a16="http://schemas.microsoft.com/office/drawing/2014/main" xmlns="" id="{00000000-0008-0000-0600-0000F5000000}"/>
            </a:ext>
          </a:extLst>
        </xdr:cNvPr>
        <xdr:cNvSpPr txBox="1"/>
      </xdr:nvSpPr>
      <xdr:spPr>
        <a:xfrm>
          <a:off x="10528300" y="84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129286</xdr:rowOff>
    </xdr:from>
    <xdr:to>
      <xdr:col>14</xdr:col>
      <xdr:colOff>79375</xdr:colOff>
      <xdr:row>58</xdr:row>
      <xdr:rowOff>59436</xdr:rowOff>
    </xdr:to>
    <xdr:sp macro="" textlink="">
      <xdr:nvSpPr>
        <xdr:cNvPr id="246" name="円/楕円 245">
          <a:extLst>
            <a:ext uri="{FF2B5EF4-FFF2-40B4-BE49-F238E27FC236}">
              <a16:creationId xmlns:a16="http://schemas.microsoft.com/office/drawing/2014/main" xmlns="" id="{00000000-0008-0000-0600-0000F6000000}"/>
            </a:ext>
          </a:extLst>
        </xdr:cNvPr>
        <xdr:cNvSpPr/>
      </xdr:nvSpPr>
      <xdr:spPr>
        <a:xfrm>
          <a:off x="9588500" y="9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8636</xdr:rowOff>
    </xdr:from>
    <xdr:to>
      <xdr:col>14</xdr:col>
      <xdr:colOff>28575</xdr:colOff>
      <xdr:row>58</xdr:row>
      <xdr:rowOff>89027</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8750300" y="995273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56</xdr:row>
      <xdr:rowOff>75963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9359411" y="96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38227</xdr:rowOff>
    </xdr:from>
    <xdr:to>
      <xdr:col>12</xdr:col>
      <xdr:colOff>561975</xdr:colOff>
      <xdr:row>58</xdr:row>
      <xdr:rowOff>139827</xdr:rowOff>
    </xdr:to>
    <xdr:sp macro="" textlink="">
      <xdr:nvSpPr>
        <xdr:cNvPr id="249" name="円/楕円 248">
          <a:extLst>
            <a:ext uri="{FF2B5EF4-FFF2-40B4-BE49-F238E27FC236}">
              <a16:creationId xmlns:a16="http://schemas.microsoft.com/office/drawing/2014/main" xmlns="" id="{00000000-0008-0000-0600-0000F9000000}"/>
            </a:ext>
          </a:extLst>
        </xdr:cNvPr>
        <xdr:cNvSpPr/>
      </xdr:nvSpPr>
      <xdr:spPr>
        <a:xfrm>
          <a:off x="8699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57</xdr:row>
      <xdr:rowOff>141224</xdr:rowOff>
    </xdr:from>
    <xdr:to>
      <xdr:col>12</xdr:col>
      <xdr:colOff>511175</xdr:colOff>
      <xdr:row>58</xdr:row>
      <xdr:rowOff>89027</xdr:rowOff>
    </xdr:to>
    <xdr:cxnSp macro="">
      <xdr:nvCxnSpPr>
        <xdr:cNvPr id="250" name="直線コネクタ 249">
          <a:extLst>
            <a:ext uri="{FF2B5EF4-FFF2-40B4-BE49-F238E27FC236}">
              <a16:creationId xmlns:a16="http://schemas.microsoft.com/office/drawing/2014/main" xmlns="" id="{00000000-0008-0000-0600-0000FA000000}"/>
            </a:ext>
          </a:extLst>
        </xdr:cNvPr>
        <xdr:cNvCxnSpPr/>
      </xdr:nvCxnSpPr>
      <xdr:spPr>
        <a:xfrm>
          <a:off x="7861300" y="9913874"/>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56</xdr:row>
      <xdr:rowOff>156354</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483111" y="97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90424</xdr:rowOff>
    </xdr:from>
    <xdr:to>
      <xdr:col>11</xdr:col>
      <xdr:colOff>358775</xdr:colOff>
      <xdr:row>58</xdr:row>
      <xdr:rowOff>20574</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7810500" y="98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57</xdr:row>
      <xdr:rowOff>141224</xdr:rowOff>
    </xdr:from>
    <xdr:to>
      <xdr:col>11</xdr:col>
      <xdr:colOff>307975</xdr:colOff>
      <xdr:row>59</xdr:row>
      <xdr:rowOff>25400</xdr:rowOff>
    </xdr:to>
    <xdr:cxnSp macro="">
      <xdr:nvCxnSpPr>
        <xdr:cNvPr id="253" name="直線コネクタ 252">
          <a:extLst>
            <a:ext uri="{FF2B5EF4-FFF2-40B4-BE49-F238E27FC236}">
              <a16:creationId xmlns:a16="http://schemas.microsoft.com/office/drawing/2014/main" xmlns="" id="{00000000-0008-0000-0600-0000FD000000}"/>
            </a:ext>
          </a:extLst>
        </xdr:cNvPr>
        <xdr:cNvCxnSpPr/>
      </xdr:nvCxnSpPr>
      <xdr:spPr>
        <a:xfrm flipV="1">
          <a:off x="6972300" y="9913874"/>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56</xdr:row>
      <xdr:rowOff>37101</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7594111" y="96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146050</xdr:rowOff>
    </xdr:from>
    <xdr:to>
      <xdr:col>10</xdr:col>
      <xdr:colOff>155575</xdr:colOff>
      <xdr:row>59</xdr:row>
      <xdr:rowOff>76200</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92727</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6705111" y="98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2" name="直線コネクタ 261">
          <a:extLst>
            <a:ext uri="{FF2B5EF4-FFF2-40B4-BE49-F238E27FC236}">
              <a16:creationId xmlns:a16="http://schemas.microsoft.com/office/drawing/2014/main" xmlns="" id="{00000000-0008-0000-0600-00000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264" name="直線コネクタ 263">
          <a:extLst>
            <a:ext uri="{FF2B5EF4-FFF2-40B4-BE49-F238E27FC236}">
              <a16:creationId xmlns:a16="http://schemas.microsoft.com/office/drawing/2014/main" xmlns="" id="{00000000-0008-0000-0600-00000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74" name="普通建設事業費 （ うち新規整備　）グラフ枠">
          <a:extLst>
            <a:ext uri="{FF2B5EF4-FFF2-40B4-BE49-F238E27FC236}">
              <a16:creationId xmlns:a16="http://schemas.microsoft.com/office/drawing/2014/main" xmlns="" id="{00000000-0008-0000-0600-00001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124333</xdr:rowOff>
    </xdr:from>
    <xdr:to>
      <xdr:col>15</xdr:col>
      <xdr:colOff>231775</xdr:colOff>
      <xdr:row>79</xdr:row>
      <xdr:rowOff>54483</xdr:rowOff>
    </xdr:to>
    <xdr:sp macro="" textlink="">
      <xdr:nvSpPr>
        <xdr:cNvPr id="280" name="円/楕円 279">
          <a:extLst>
            <a:ext uri="{FF2B5EF4-FFF2-40B4-BE49-F238E27FC236}">
              <a16:creationId xmlns:a16="http://schemas.microsoft.com/office/drawing/2014/main" xmlns="" id="{00000000-0008-0000-0600-000018010000}"/>
            </a:ext>
          </a:extLst>
        </xdr:cNvPr>
        <xdr:cNvSpPr/>
      </xdr:nvSpPr>
      <xdr:spPr>
        <a:xfrm>
          <a:off x="104267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73</xdr:row>
      <xdr:rowOff>129642</xdr:rowOff>
    </xdr:from>
    <xdr:to>
      <xdr:col>15</xdr:col>
      <xdr:colOff>180975</xdr:colOff>
      <xdr:row>79</xdr:row>
      <xdr:rowOff>3683</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9639300" y="12645492"/>
          <a:ext cx="838200" cy="90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26560</xdr:rowOff>
    </xdr:from>
    <xdr:ext cx="534377" cy="259045"/>
    <xdr:sp macro="" textlink="">
      <xdr:nvSpPr>
        <xdr:cNvPr id="282" name="普通建設事業費 （ うち新規整備　）該当値テキスト">
          <a:extLst>
            <a:ext uri="{FF2B5EF4-FFF2-40B4-BE49-F238E27FC236}">
              <a16:creationId xmlns:a16="http://schemas.microsoft.com/office/drawing/2014/main" xmlns="" id="{00000000-0008-0000-0600-00001A010000}"/>
            </a:ext>
          </a:extLst>
        </xdr:cNvPr>
        <xdr:cNvSpPr txBox="1"/>
      </xdr:nvSpPr>
      <xdr:spPr>
        <a:xfrm>
          <a:off x="10528300" y="133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78842</xdr:rowOff>
    </xdr:from>
    <xdr:to>
      <xdr:col>14</xdr:col>
      <xdr:colOff>79375</xdr:colOff>
      <xdr:row>74</xdr:row>
      <xdr:rowOff>8992</xdr:rowOff>
    </xdr:to>
    <xdr:sp macro="" textlink="">
      <xdr:nvSpPr>
        <xdr:cNvPr id="283" name="円/楕円 282">
          <a:extLst>
            <a:ext uri="{FF2B5EF4-FFF2-40B4-BE49-F238E27FC236}">
              <a16:creationId xmlns:a16="http://schemas.microsoft.com/office/drawing/2014/main" xmlns="" id="{00000000-0008-0000-0600-00001B010000}"/>
            </a:ext>
          </a:extLst>
        </xdr:cNvPr>
        <xdr:cNvSpPr/>
      </xdr:nvSpPr>
      <xdr:spPr>
        <a:xfrm>
          <a:off x="9588500" y="125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155931</xdr:rowOff>
    </xdr:from>
    <xdr:to>
      <xdr:col>14</xdr:col>
      <xdr:colOff>28575</xdr:colOff>
      <xdr:row>73</xdr:row>
      <xdr:rowOff>129642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8750300" y="1232888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72</xdr:row>
      <xdr:rowOff>25519</xdr:rowOff>
    </xdr:from>
    <xdr:ext cx="534377"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9359411" y="123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105131</xdr:rowOff>
    </xdr:from>
    <xdr:to>
      <xdr:col>12</xdr:col>
      <xdr:colOff>561975</xdr:colOff>
      <xdr:row>72</xdr:row>
      <xdr:rowOff>35281</xdr:rowOff>
    </xdr:to>
    <xdr:sp macro="" textlink="">
      <xdr:nvSpPr>
        <xdr:cNvPr id="286" name="円/楕円 285">
          <a:extLst>
            <a:ext uri="{FF2B5EF4-FFF2-40B4-BE49-F238E27FC236}">
              <a16:creationId xmlns:a16="http://schemas.microsoft.com/office/drawing/2014/main" xmlns="" id="{00000000-0008-0000-0600-00001E010000}"/>
            </a:ext>
          </a:extLst>
        </xdr:cNvPr>
        <xdr:cNvSpPr/>
      </xdr:nvSpPr>
      <xdr:spPr>
        <a:xfrm>
          <a:off x="8699500" y="122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51808</xdr:rowOff>
    </xdr:from>
    <xdr:ext cx="534377"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8483111" y="120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88" name="正方形/長方形 287">
          <a:extLst>
            <a:ext uri="{FF2B5EF4-FFF2-40B4-BE49-F238E27FC236}">
              <a16:creationId xmlns:a16="http://schemas.microsoft.com/office/drawing/2014/main" xmlns="" id="{00000000-0008-0000-0600-00002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89" name="正方形/長方形 288">
          <a:extLst>
            <a:ext uri="{FF2B5EF4-FFF2-40B4-BE49-F238E27FC236}">
              <a16:creationId xmlns:a16="http://schemas.microsoft.com/office/drawing/2014/main" xmlns="" id="{00000000-0008-0000-0600-00002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0" name="正方形/長方形 289">
          <a:extLst>
            <a:ext uri="{FF2B5EF4-FFF2-40B4-BE49-F238E27FC236}">
              <a16:creationId xmlns:a16="http://schemas.microsoft.com/office/drawing/2014/main" xmlns="" id="{00000000-0008-0000-0600-00002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1" name="正方形/長方形 290">
          <a:extLst>
            <a:ext uri="{FF2B5EF4-FFF2-40B4-BE49-F238E27FC236}">
              <a16:creationId xmlns:a16="http://schemas.microsoft.com/office/drawing/2014/main" xmlns="" id="{00000000-0008-0000-0600-00002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07" name="普通建設事業費 （ うち更新整備　）グラフ枠">
          <a:extLst>
            <a:ext uri="{FF2B5EF4-FFF2-40B4-BE49-F238E27FC236}">
              <a16:creationId xmlns:a16="http://schemas.microsoft.com/office/drawing/2014/main" xmlns="" id="{00000000-0008-0000-0600-00003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104139</xdr:rowOff>
    </xdr:from>
    <xdr:to>
      <xdr:col>15</xdr:col>
      <xdr:colOff>231775</xdr:colOff>
      <xdr:row>90</xdr:row>
      <xdr:rowOff>34289</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153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89</xdr:row>
      <xdr:rowOff>154939</xdr:rowOff>
    </xdr:from>
    <xdr:to>
      <xdr:col>15</xdr:col>
      <xdr:colOff>180975</xdr:colOff>
      <xdr:row>97</xdr:row>
      <xdr:rowOff>82931</xdr:rowOff>
    </xdr:to>
    <xdr:cxnSp macro="">
      <xdr:nvCxnSpPr>
        <xdr:cNvPr id="314" name="直線コネクタ 313">
          <a:extLst>
            <a:ext uri="{FF2B5EF4-FFF2-40B4-BE49-F238E27FC236}">
              <a16:creationId xmlns:a16="http://schemas.microsoft.com/office/drawing/2014/main" xmlns="" id="{00000000-0008-0000-0600-00003A010000}"/>
            </a:ext>
          </a:extLst>
        </xdr:cNvPr>
        <xdr:cNvCxnSpPr/>
      </xdr:nvCxnSpPr>
      <xdr:spPr>
        <a:xfrm flipV="1">
          <a:off x="9639300" y="15413989"/>
          <a:ext cx="838200" cy="129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6366</xdr:rowOff>
    </xdr:from>
    <xdr:ext cx="534377" cy="259045"/>
    <xdr:sp macro="" textlink="">
      <xdr:nvSpPr>
        <xdr:cNvPr id="315" name="普通建設事業費 （ うち更新整備　）該当値テキスト">
          <a:extLst>
            <a:ext uri="{FF2B5EF4-FFF2-40B4-BE49-F238E27FC236}">
              <a16:creationId xmlns:a16="http://schemas.microsoft.com/office/drawing/2014/main" xmlns="" id="{00000000-0008-0000-0600-00003B010000}"/>
            </a:ext>
          </a:extLst>
        </xdr:cNvPr>
        <xdr:cNvSpPr txBox="1"/>
      </xdr:nvSpPr>
      <xdr:spPr>
        <a:xfrm>
          <a:off x="10528300" y="152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32131</xdr:rowOff>
    </xdr:from>
    <xdr:to>
      <xdr:col>14</xdr:col>
      <xdr:colOff>79375</xdr:colOff>
      <xdr:row>97</xdr:row>
      <xdr:rowOff>133731</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9588500" y="16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82931</xdr:rowOff>
    </xdr:from>
    <xdr:to>
      <xdr:col>14</xdr:col>
      <xdr:colOff>28575</xdr:colOff>
      <xdr:row>98</xdr:row>
      <xdr:rowOff>3556</xdr:rowOff>
    </xdr:to>
    <xdr:cxnSp macro="">
      <xdr:nvCxnSpPr>
        <xdr:cNvPr id="317" name="直線コネクタ 316">
          <a:extLst>
            <a:ext uri="{FF2B5EF4-FFF2-40B4-BE49-F238E27FC236}">
              <a16:creationId xmlns:a16="http://schemas.microsoft.com/office/drawing/2014/main" xmlns="" id="{00000000-0008-0000-0600-00003D010000}"/>
            </a:ext>
          </a:extLst>
        </xdr:cNvPr>
        <xdr:cNvCxnSpPr/>
      </xdr:nvCxnSpPr>
      <xdr:spPr>
        <a:xfrm flipV="1">
          <a:off x="8750300" y="16713581"/>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95</xdr:row>
      <xdr:rowOff>150258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59411" y="164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124206</xdr:rowOff>
    </xdr:from>
    <xdr:to>
      <xdr:col>12</xdr:col>
      <xdr:colOff>561975</xdr:colOff>
      <xdr:row>98</xdr:row>
      <xdr:rowOff>54356</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8699500" y="167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70883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165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37</xdr:row>
      <xdr:rowOff>168927</xdr:rowOff>
    </xdr:from>
    <xdr:ext cx="37702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38" name="災害復旧事業費グラフ枠">
          <a:extLst>
            <a:ext uri="{FF2B5EF4-FFF2-40B4-BE49-F238E27FC236}">
              <a16:creationId xmlns:a16="http://schemas.microsoft.com/office/drawing/2014/main" xmlns="" id="{00000000-0008-0000-0600-00005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125476</xdr:rowOff>
    </xdr:from>
    <xdr:to>
      <xdr:col>23</xdr:col>
      <xdr:colOff>568325</xdr:colOff>
      <xdr:row>33</xdr:row>
      <xdr:rowOff>55626</xdr:rowOff>
    </xdr:to>
    <xdr:sp macro="" textlink="">
      <xdr:nvSpPr>
        <xdr:cNvPr id="344" name="円/楕円 343">
          <a:extLst>
            <a:ext uri="{FF2B5EF4-FFF2-40B4-BE49-F238E27FC236}">
              <a16:creationId xmlns:a16="http://schemas.microsoft.com/office/drawing/2014/main" xmlns="" id="{00000000-0008-0000-0600-000058010000}"/>
            </a:ext>
          </a:extLst>
        </xdr:cNvPr>
        <xdr:cNvSpPr/>
      </xdr:nvSpPr>
      <xdr:spPr>
        <a:xfrm>
          <a:off x="162687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112268</xdr:rowOff>
    </xdr:from>
    <xdr:to>
      <xdr:col>23</xdr:col>
      <xdr:colOff>517525</xdr:colOff>
      <xdr:row>33</xdr:row>
      <xdr:rowOff>4826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5481300" y="55986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27703</xdr:rowOff>
    </xdr:from>
    <xdr:ext cx="378565" cy="259045"/>
    <xdr:sp macro="" textlink="">
      <xdr:nvSpPr>
        <xdr:cNvPr id="346" name="災害復旧事業費該当値テキスト">
          <a:extLst>
            <a:ext uri="{FF2B5EF4-FFF2-40B4-BE49-F238E27FC236}">
              <a16:creationId xmlns:a16="http://schemas.microsoft.com/office/drawing/2014/main" xmlns="" id="{00000000-0008-0000-0600-00005A010000}"/>
            </a:ext>
          </a:extLst>
        </xdr:cNvPr>
        <xdr:cNvSpPr txBox="1"/>
      </xdr:nvSpPr>
      <xdr:spPr>
        <a:xfrm>
          <a:off x="16370300" y="551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61468</xdr:rowOff>
    </xdr:from>
    <xdr:to>
      <xdr:col>22</xdr:col>
      <xdr:colOff>415925</xdr:colOff>
      <xdr:row>32</xdr:row>
      <xdr:rowOff>163068</xdr:rowOff>
    </xdr:to>
    <xdr:sp macro="" textlink="">
      <xdr:nvSpPr>
        <xdr:cNvPr id="347" name="円/楕円 346">
          <a:extLst>
            <a:ext uri="{FF2B5EF4-FFF2-40B4-BE49-F238E27FC236}">
              <a16:creationId xmlns:a16="http://schemas.microsoft.com/office/drawing/2014/main" xmlns="" id="{00000000-0008-0000-0600-00005B010000}"/>
            </a:ext>
          </a:extLst>
        </xdr:cNvPr>
        <xdr:cNvSpPr/>
      </xdr:nvSpPr>
      <xdr:spPr>
        <a:xfrm>
          <a:off x="15430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112268</xdr:rowOff>
    </xdr:from>
    <xdr:to>
      <xdr:col>22</xdr:col>
      <xdr:colOff>365125</xdr:colOff>
      <xdr:row>32</xdr:row>
      <xdr:rowOff>130556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4592300" y="5598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31</xdr:row>
      <xdr:rowOff>8145</xdr:rowOff>
    </xdr:from>
    <xdr:ext cx="378565"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15279317" y="532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79756</xdr:rowOff>
    </xdr:from>
    <xdr:to>
      <xdr:col>21</xdr:col>
      <xdr:colOff>212725</xdr:colOff>
      <xdr:row>33</xdr:row>
      <xdr:rowOff>9906</xdr:rowOff>
    </xdr:to>
    <xdr:sp macro="" textlink="">
      <xdr:nvSpPr>
        <xdr:cNvPr id="350" name="円/楕円 349">
          <a:extLst>
            <a:ext uri="{FF2B5EF4-FFF2-40B4-BE49-F238E27FC236}">
              <a16:creationId xmlns:a16="http://schemas.microsoft.com/office/drawing/2014/main" xmlns="" id="{00000000-0008-0000-0600-00005E010000}"/>
            </a:ext>
          </a:extLst>
        </xdr:cNvPr>
        <xdr:cNvSpPr/>
      </xdr:nvSpPr>
      <xdr:spPr>
        <a:xfrm>
          <a:off x="14541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32</xdr:row>
      <xdr:rowOff>130556</xdr:rowOff>
    </xdr:from>
    <xdr:to>
      <xdr:col>21</xdr:col>
      <xdr:colOff>161925</xdr:colOff>
      <xdr:row>36</xdr:row>
      <xdr:rowOff>80264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3703300" y="5616956"/>
          <a:ext cx="8890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31</xdr:row>
      <xdr:rowOff>26433</xdr:rowOff>
    </xdr:from>
    <xdr:ext cx="378565"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144030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29464</xdr:rowOff>
    </xdr:from>
    <xdr:to>
      <xdr:col>20</xdr:col>
      <xdr:colOff>9525</xdr:colOff>
      <xdr:row>36</xdr:row>
      <xdr:rowOff>131064</xdr:rowOff>
    </xdr:to>
    <xdr:sp macro="" textlink="">
      <xdr:nvSpPr>
        <xdr:cNvPr id="353" name="円/楕円 352">
          <a:extLst>
            <a:ext uri="{FF2B5EF4-FFF2-40B4-BE49-F238E27FC236}">
              <a16:creationId xmlns:a16="http://schemas.microsoft.com/office/drawing/2014/main" xmlns="" id="{00000000-0008-0000-0600-000061010000}"/>
            </a:ext>
          </a:extLst>
        </xdr:cNvPr>
        <xdr:cNvSpPr/>
      </xdr:nvSpPr>
      <xdr:spPr>
        <a:xfrm>
          <a:off x="13652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36</xdr:row>
      <xdr:rowOff>80264</xdr:rowOff>
    </xdr:from>
    <xdr:to>
      <xdr:col>19</xdr:col>
      <xdr:colOff>644525</xdr:colOff>
      <xdr:row>38</xdr:row>
      <xdr:rowOff>125984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12814300" y="6252464"/>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34</xdr:row>
      <xdr:rowOff>147591</xdr:rowOff>
    </xdr:from>
    <xdr:ext cx="378565"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13514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75184</xdr:rowOff>
    </xdr:from>
    <xdr:to>
      <xdr:col>18</xdr:col>
      <xdr:colOff>492125</xdr:colOff>
      <xdr:row>39</xdr:row>
      <xdr:rowOff>5334</xdr:rowOff>
    </xdr:to>
    <xdr:sp macro="" textlink="">
      <xdr:nvSpPr>
        <xdr:cNvPr id="356" name="円/楕円 355">
          <a:extLst>
            <a:ext uri="{FF2B5EF4-FFF2-40B4-BE49-F238E27FC236}">
              <a16:creationId xmlns:a16="http://schemas.microsoft.com/office/drawing/2014/main" xmlns="" id="{00000000-0008-0000-0600-000064010000}"/>
            </a:ext>
          </a:extLst>
        </xdr:cNvPr>
        <xdr:cNvSpPr/>
      </xdr:nvSpPr>
      <xdr:spPr>
        <a:xfrm>
          <a:off x="1276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21861</xdr:rowOff>
    </xdr:from>
    <xdr:ext cx="378565"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2625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58" name="正方形/長方形 357">
          <a:extLst>
            <a:ext uri="{FF2B5EF4-FFF2-40B4-BE49-F238E27FC236}">
              <a16:creationId xmlns:a16="http://schemas.microsoft.com/office/drawing/2014/main" xmlns="" id="{00000000-0008-0000-0600-000066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59" name="正方形/長方形 358">
          <a:extLst>
            <a:ext uri="{FF2B5EF4-FFF2-40B4-BE49-F238E27FC236}">
              <a16:creationId xmlns:a16="http://schemas.microsoft.com/office/drawing/2014/main" xmlns="" id="{00000000-0008-0000-0600-000067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60" name="正方形/長方形 359">
          <a:extLst>
            <a:ext uri="{FF2B5EF4-FFF2-40B4-BE49-F238E27FC236}">
              <a16:creationId xmlns:a16="http://schemas.microsoft.com/office/drawing/2014/main" xmlns="" id="{00000000-0008-0000-0600-000068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61" name="正方形/長方形 360">
          <a:extLst>
            <a:ext uri="{FF2B5EF4-FFF2-40B4-BE49-F238E27FC236}">
              <a16:creationId xmlns:a16="http://schemas.microsoft.com/office/drawing/2014/main" xmlns="" id="{00000000-0008-0000-0600-000069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66" name="直線コネクタ 365">
          <a:extLst>
            <a:ext uri="{FF2B5EF4-FFF2-40B4-BE49-F238E27FC236}">
              <a16:creationId xmlns:a16="http://schemas.microsoft.com/office/drawing/2014/main" xmlns="" id="{00000000-0008-0000-0600-00006E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68" name="失業対策事業費グラフ枠">
          <a:extLst>
            <a:ext uri="{FF2B5EF4-FFF2-40B4-BE49-F238E27FC236}">
              <a16:creationId xmlns:a16="http://schemas.microsoft.com/office/drawing/2014/main" xmlns="" id="{00000000-0008-0000-0600-000070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54</xdr:row>
      <xdr:rowOff>139700</xdr:rowOff>
    </xdr:from>
    <xdr:to>
      <xdr:col>23</xdr:col>
      <xdr:colOff>517525</xdr:colOff>
      <xdr:row>54</xdr:row>
      <xdr:rowOff>139700</xdr:rowOff>
    </xdr:to>
    <xdr:cxnSp macro="">
      <xdr:nvCxnSpPr>
        <xdr:cNvPr id="375" name="直線コネクタ 374">
          <a:extLst>
            <a:ext uri="{FF2B5EF4-FFF2-40B4-BE49-F238E27FC236}">
              <a16:creationId xmlns:a16="http://schemas.microsoft.com/office/drawing/2014/main" xmlns="" id="{00000000-0008-0000-0600-000077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162577</xdr:rowOff>
    </xdr:from>
    <xdr:ext cx="249299" cy="259045"/>
    <xdr:sp macro="" textlink="">
      <xdr:nvSpPr>
        <xdr:cNvPr id="376" name="失業対策事業費該当値テキスト">
          <a:extLst>
            <a:ext uri="{FF2B5EF4-FFF2-40B4-BE49-F238E27FC236}">
              <a16:creationId xmlns:a16="http://schemas.microsoft.com/office/drawing/2014/main" xmlns="" id="{00000000-0008-0000-0600-000078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377" name="円/楕円 376">
          <a:extLst>
            <a:ext uri="{FF2B5EF4-FFF2-40B4-BE49-F238E27FC236}">
              <a16:creationId xmlns:a16="http://schemas.microsoft.com/office/drawing/2014/main" xmlns="" id="{00000000-0008-0000-0600-000079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227774</xdr:colOff>
      <xdr:row>53</xdr:row>
      <xdr:rowOff>35577</xdr:rowOff>
    </xdr:from>
    <xdr:ext cx="249299"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37274</xdr:colOff>
      <xdr:row>53</xdr:row>
      <xdr:rowOff>35577</xdr:rowOff>
    </xdr:from>
    <xdr:ext cx="249299"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383" name="円/楕円 382">
          <a:extLst>
            <a:ext uri="{FF2B5EF4-FFF2-40B4-BE49-F238E27FC236}">
              <a16:creationId xmlns:a16="http://schemas.microsoft.com/office/drawing/2014/main" xmlns="" id="{00000000-0008-0000-0600-00007F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519874</xdr:colOff>
      <xdr:row>53</xdr:row>
      <xdr:rowOff>35577</xdr:rowOff>
    </xdr:from>
    <xdr:ext cx="24929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386" name="円/楕円 385">
          <a:extLst>
            <a:ext uri="{FF2B5EF4-FFF2-40B4-BE49-F238E27FC236}">
              <a16:creationId xmlns:a16="http://schemas.microsoft.com/office/drawing/2014/main" xmlns="" id="{00000000-0008-0000-0600-000082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09" name="公債費グラフ枠">
          <a:extLst>
            <a:ext uri="{FF2B5EF4-FFF2-40B4-BE49-F238E27FC236}">
              <a16:creationId xmlns:a16="http://schemas.microsoft.com/office/drawing/2014/main" xmlns="" id="{00000000-0008-0000-0600-000099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44976</xdr:rowOff>
    </xdr:from>
    <xdr:to>
      <xdr:col>23</xdr:col>
      <xdr:colOff>568325</xdr:colOff>
      <xdr:row>78</xdr:row>
      <xdr:rowOff>146576</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162687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74</xdr:row>
      <xdr:rowOff>67201</xdr:rowOff>
    </xdr:from>
    <xdr:to>
      <xdr:col>23</xdr:col>
      <xdr:colOff>517525</xdr:colOff>
      <xdr:row>78</xdr:row>
      <xdr:rowOff>95776</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15481300" y="12754501"/>
          <a:ext cx="8382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118653</xdr:rowOff>
    </xdr:from>
    <xdr:ext cx="534377" cy="259045"/>
    <xdr:sp macro="" textlink="">
      <xdr:nvSpPr>
        <xdr:cNvPr id="417" name="公債費該当値テキスト">
          <a:extLst>
            <a:ext uri="{FF2B5EF4-FFF2-40B4-BE49-F238E27FC236}">
              <a16:creationId xmlns:a16="http://schemas.microsoft.com/office/drawing/2014/main" xmlns="" id="{00000000-0008-0000-0600-0000A1010000}"/>
            </a:ext>
          </a:extLst>
        </xdr:cNvPr>
        <xdr:cNvSpPr txBox="1"/>
      </xdr:nvSpPr>
      <xdr:spPr>
        <a:xfrm>
          <a:off x="16370300" y="133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16401</xdr:rowOff>
    </xdr:from>
    <xdr:to>
      <xdr:col>22</xdr:col>
      <xdr:colOff>415925</xdr:colOff>
      <xdr:row>74</xdr:row>
      <xdr:rowOff>118001</xdr:rowOff>
    </xdr:to>
    <xdr:sp macro="" textlink="">
      <xdr:nvSpPr>
        <xdr:cNvPr id="418" name="円/楕円 417">
          <a:extLst>
            <a:ext uri="{FF2B5EF4-FFF2-40B4-BE49-F238E27FC236}">
              <a16:creationId xmlns:a16="http://schemas.microsoft.com/office/drawing/2014/main" xmlns="" id="{00000000-0008-0000-0600-0000A2010000}"/>
            </a:ext>
          </a:extLst>
        </xdr:cNvPr>
        <xdr:cNvSpPr/>
      </xdr:nvSpPr>
      <xdr:spPr>
        <a:xfrm>
          <a:off x="15430500" y="127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137740</xdr:rowOff>
    </xdr:from>
    <xdr:to>
      <xdr:col>22</xdr:col>
      <xdr:colOff>365125</xdr:colOff>
      <xdr:row>74</xdr:row>
      <xdr:rowOff>67201</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a:off x="14592300" y="11967790"/>
          <a:ext cx="889000" cy="7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72</xdr:row>
      <xdr:rowOff>134528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5201411" y="124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39,444</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86940</xdr:rowOff>
    </xdr:from>
    <xdr:to>
      <xdr:col>21</xdr:col>
      <xdr:colOff>212725</xdr:colOff>
      <xdr:row>70</xdr:row>
      <xdr:rowOff>17090</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14541500" y="119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69</xdr:row>
      <xdr:rowOff>137740</xdr:rowOff>
    </xdr:from>
    <xdr:to>
      <xdr:col>21</xdr:col>
      <xdr:colOff>161925</xdr:colOff>
      <xdr:row>72</xdr:row>
      <xdr:rowOff>111289</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flipV="1">
          <a:off x="13703300" y="11967790"/>
          <a:ext cx="889000" cy="48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68</xdr:row>
      <xdr:rowOff>33617</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4325111" y="116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60489</xdr:rowOff>
    </xdr:from>
    <xdr:to>
      <xdr:col>20</xdr:col>
      <xdr:colOff>9525</xdr:colOff>
      <xdr:row>72</xdr:row>
      <xdr:rowOff>162089</xdr:rowOff>
    </xdr:to>
    <xdr:sp macro="" textlink="">
      <xdr:nvSpPr>
        <xdr:cNvPr id="424" name="円/楕円 423">
          <a:extLst>
            <a:ext uri="{FF2B5EF4-FFF2-40B4-BE49-F238E27FC236}">
              <a16:creationId xmlns:a16="http://schemas.microsoft.com/office/drawing/2014/main" xmlns="" id="{00000000-0008-0000-0600-0000A8010000}"/>
            </a:ext>
          </a:extLst>
        </xdr:cNvPr>
        <xdr:cNvSpPr/>
      </xdr:nvSpPr>
      <xdr:spPr>
        <a:xfrm>
          <a:off x="13652500" y="124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72</xdr:row>
      <xdr:rowOff>111289</xdr:rowOff>
    </xdr:from>
    <xdr:to>
      <xdr:col>19</xdr:col>
      <xdr:colOff>644525</xdr:colOff>
      <xdr:row>74</xdr:row>
      <xdr:rowOff>17399</xdr:rowOff>
    </xdr:to>
    <xdr:cxnSp macro="">
      <xdr:nvCxnSpPr>
        <xdr:cNvPr id="425" name="直線コネクタ 424">
          <a:extLst>
            <a:ext uri="{FF2B5EF4-FFF2-40B4-BE49-F238E27FC236}">
              <a16:creationId xmlns:a16="http://schemas.microsoft.com/office/drawing/2014/main" xmlns="" id="{00000000-0008-0000-0600-0000A9010000}"/>
            </a:ext>
          </a:extLst>
        </xdr:cNvPr>
        <xdr:cNvCxnSpPr/>
      </xdr:nvCxnSpPr>
      <xdr:spPr>
        <a:xfrm flipV="1">
          <a:off x="12814300" y="12455689"/>
          <a:ext cx="889000" cy="2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71</xdr:row>
      <xdr:rowOff>7166</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13436111" y="12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138049</xdr:rowOff>
    </xdr:from>
    <xdr:to>
      <xdr:col>18</xdr:col>
      <xdr:colOff>492125</xdr:colOff>
      <xdr:row>74</xdr:row>
      <xdr:rowOff>68199</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12763500" y="126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84726</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12547111" y="124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48" name="積立金グラフ枠">
          <a:extLst>
            <a:ext uri="{FF2B5EF4-FFF2-40B4-BE49-F238E27FC236}">
              <a16:creationId xmlns:a16="http://schemas.microsoft.com/office/drawing/2014/main" xmlns="" id="{00000000-0008-0000-0600-0000C0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24206</xdr:rowOff>
    </xdr:from>
    <xdr:to>
      <xdr:col>23</xdr:col>
      <xdr:colOff>568325</xdr:colOff>
      <xdr:row>95</xdr:row>
      <xdr:rowOff>125806</xdr:rowOff>
    </xdr:to>
    <xdr:sp macro="" textlink="">
      <xdr:nvSpPr>
        <xdr:cNvPr id="454" name="円/楕円 453">
          <a:extLst>
            <a:ext uri="{FF2B5EF4-FFF2-40B4-BE49-F238E27FC236}">
              <a16:creationId xmlns:a16="http://schemas.microsoft.com/office/drawing/2014/main" xmlns="" id="{00000000-0008-0000-0600-0000C6010000}"/>
            </a:ext>
          </a:extLst>
        </xdr:cNvPr>
        <xdr:cNvSpPr/>
      </xdr:nvSpPr>
      <xdr:spPr>
        <a:xfrm>
          <a:off x="162687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91</xdr:row>
      <xdr:rowOff>132880</xdr:rowOff>
    </xdr:from>
    <xdr:to>
      <xdr:col>23</xdr:col>
      <xdr:colOff>517525</xdr:colOff>
      <xdr:row>95</xdr:row>
      <xdr:rowOff>75006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5481300" y="15734830"/>
          <a:ext cx="8382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97883</xdr:rowOff>
    </xdr:from>
    <xdr:ext cx="534377" cy="259045"/>
    <xdr:sp macro="" textlink="">
      <xdr:nvSpPr>
        <xdr:cNvPr id="456" name="積立金該当値テキスト">
          <a:extLst>
            <a:ext uri="{FF2B5EF4-FFF2-40B4-BE49-F238E27FC236}">
              <a16:creationId xmlns:a16="http://schemas.microsoft.com/office/drawing/2014/main" xmlns="" id="{00000000-0008-0000-0600-0000C8010000}"/>
            </a:ext>
          </a:extLst>
        </xdr:cNvPr>
        <xdr:cNvSpPr txBox="1"/>
      </xdr:nvSpPr>
      <xdr:spPr>
        <a:xfrm>
          <a:off x="16370300" y="162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82080</xdr:rowOff>
    </xdr:from>
    <xdr:to>
      <xdr:col>22</xdr:col>
      <xdr:colOff>415925</xdr:colOff>
      <xdr:row>92</xdr:row>
      <xdr:rowOff>12230</xdr:rowOff>
    </xdr:to>
    <xdr:sp macro="" textlink="">
      <xdr:nvSpPr>
        <xdr:cNvPr id="457" name="円/楕円 456">
          <a:extLst>
            <a:ext uri="{FF2B5EF4-FFF2-40B4-BE49-F238E27FC236}">
              <a16:creationId xmlns:a16="http://schemas.microsoft.com/office/drawing/2014/main" xmlns="" id="{00000000-0008-0000-0600-0000C9010000}"/>
            </a:ext>
          </a:extLst>
        </xdr:cNvPr>
        <xdr:cNvSpPr/>
      </xdr:nvSpPr>
      <xdr:spPr>
        <a:xfrm>
          <a:off x="15430500" y="1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132880</xdr:rowOff>
    </xdr:from>
    <xdr:to>
      <xdr:col>22</xdr:col>
      <xdr:colOff>365125</xdr:colOff>
      <xdr:row>95</xdr:row>
      <xdr:rowOff>68377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4592300" y="15734830"/>
          <a:ext cx="889000" cy="6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90</xdr:row>
      <xdr:rowOff>28757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5201411" y="154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17577</xdr:rowOff>
    </xdr:from>
    <xdr:to>
      <xdr:col>21</xdr:col>
      <xdr:colOff>212725</xdr:colOff>
      <xdr:row>95</xdr:row>
      <xdr:rowOff>119177</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45415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95</xdr:row>
      <xdr:rowOff>68377</xdr:rowOff>
    </xdr:from>
    <xdr:to>
      <xdr:col>21</xdr:col>
      <xdr:colOff>161925</xdr:colOff>
      <xdr:row>98</xdr:row>
      <xdr:rowOff>81559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3703300" y="16356127"/>
          <a:ext cx="889000" cy="5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93</xdr:row>
      <xdr:rowOff>135704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14325111" y="160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30759</xdr:rowOff>
    </xdr:from>
    <xdr:to>
      <xdr:col>20</xdr:col>
      <xdr:colOff>9525</xdr:colOff>
      <xdr:row>98</xdr:row>
      <xdr:rowOff>132359</xdr:rowOff>
    </xdr:to>
    <xdr:sp macro="" textlink="">
      <xdr:nvSpPr>
        <xdr:cNvPr id="463" name="円/楕円 462">
          <a:extLst>
            <a:ext uri="{FF2B5EF4-FFF2-40B4-BE49-F238E27FC236}">
              <a16:creationId xmlns:a16="http://schemas.microsoft.com/office/drawing/2014/main" xmlns="" id="{00000000-0008-0000-0600-0000CF010000}"/>
            </a:ext>
          </a:extLst>
        </xdr:cNvPr>
        <xdr:cNvSpPr/>
      </xdr:nvSpPr>
      <xdr:spPr>
        <a:xfrm>
          <a:off x="13652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98</xdr:row>
      <xdr:rowOff>81559</xdr:rowOff>
    </xdr:from>
    <xdr:to>
      <xdr:col>19</xdr:col>
      <xdr:colOff>644525</xdr:colOff>
      <xdr:row>99</xdr:row>
      <xdr:rowOff>70892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12814300" y="16883659"/>
          <a:ext cx="889000" cy="1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96</xdr:row>
      <xdr:rowOff>148886</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3436111" y="166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20092</xdr:rowOff>
    </xdr:from>
    <xdr:to>
      <xdr:col>18</xdr:col>
      <xdr:colOff>492125</xdr:colOff>
      <xdr:row>99</xdr:row>
      <xdr:rowOff>121692</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12763500" y="169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138219</xdr:rowOff>
    </xdr:from>
    <xdr:ext cx="469744"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2579427" y="167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487" name="投資及び出資金グラフ枠">
          <a:extLst>
            <a:ext uri="{FF2B5EF4-FFF2-40B4-BE49-F238E27FC236}">
              <a16:creationId xmlns:a16="http://schemas.microsoft.com/office/drawing/2014/main" xmlns="" id="{00000000-0008-0000-0600-0000E7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114808</xdr:rowOff>
    </xdr:from>
    <xdr:to>
      <xdr:col>32</xdr:col>
      <xdr:colOff>238125</xdr:colOff>
      <xdr:row>38</xdr:row>
      <xdr:rowOff>44958</xdr:rowOff>
    </xdr:to>
    <xdr:sp macro="" textlink="">
      <xdr:nvSpPr>
        <xdr:cNvPr id="493" name="円/楕円 492">
          <a:extLst>
            <a:ext uri="{FF2B5EF4-FFF2-40B4-BE49-F238E27FC236}">
              <a16:creationId xmlns:a16="http://schemas.microsoft.com/office/drawing/2014/main" xmlns="" id="{00000000-0008-0000-0600-0000ED010000}"/>
            </a:ext>
          </a:extLst>
        </xdr:cNvPr>
        <xdr:cNvSpPr/>
      </xdr:nvSpPr>
      <xdr:spPr>
        <a:xfrm>
          <a:off x="221107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64262</xdr:rowOff>
    </xdr:from>
    <xdr:to>
      <xdr:col>32</xdr:col>
      <xdr:colOff>187325</xdr:colOff>
      <xdr:row>37</xdr:row>
      <xdr:rowOff>165608</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21323300" y="5893562"/>
          <a:ext cx="8382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17035</xdr:rowOff>
    </xdr:from>
    <xdr:ext cx="469744" cy="259045"/>
    <xdr:sp macro="" textlink="">
      <xdr:nvSpPr>
        <xdr:cNvPr id="495" name="投資及び出資金該当値テキスト">
          <a:extLst>
            <a:ext uri="{FF2B5EF4-FFF2-40B4-BE49-F238E27FC236}">
              <a16:creationId xmlns:a16="http://schemas.microsoft.com/office/drawing/2014/main" xmlns="" id="{00000000-0008-0000-0600-0000EF010000}"/>
            </a:ext>
          </a:extLst>
        </xdr:cNvPr>
        <xdr:cNvSpPr txBox="1"/>
      </xdr:nvSpPr>
      <xdr:spPr>
        <a:xfrm>
          <a:off x="22212300"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13462</xdr:rowOff>
    </xdr:from>
    <xdr:to>
      <xdr:col>31</xdr:col>
      <xdr:colOff>85725</xdr:colOff>
      <xdr:row>34</xdr:row>
      <xdr:rowOff>115062</xdr:rowOff>
    </xdr:to>
    <xdr:sp macro="" textlink="">
      <xdr:nvSpPr>
        <xdr:cNvPr id="496" name="円/楕円 495">
          <a:extLst>
            <a:ext uri="{FF2B5EF4-FFF2-40B4-BE49-F238E27FC236}">
              <a16:creationId xmlns:a16="http://schemas.microsoft.com/office/drawing/2014/main" xmlns="" id="{00000000-0008-0000-0600-0000F0010000}"/>
            </a:ext>
          </a:extLst>
        </xdr:cNvPr>
        <xdr:cNvSpPr/>
      </xdr:nvSpPr>
      <xdr:spPr>
        <a:xfrm>
          <a:off x="21272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6350</xdr:rowOff>
    </xdr:from>
    <xdr:to>
      <xdr:col>31</xdr:col>
      <xdr:colOff>34925</xdr:colOff>
      <xdr:row>34</xdr:row>
      <xdr:rowOff>64262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20434300" y="5149850"/>
          <a:ext cx="889000" cy="7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131589</xdr:rowOff>
    </xdr:from>
    <xdr:ext cx="469744"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21075727"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127000</xdr:rowOff>
    </xdr:from>
    <xdr:to>
      <xdr:col>29</xdr:col>
      <xdr:colOff>568325</xdr:colOff>
      <xdr:row>30</xdr:row>
      <xdr:rowOff>57150</xdr:rowOff>
    </xdr:to>
    <xdr:sp macro="" textlink="">
      <xdr:nvSpPr>
        <xdr:cNvPr id="499" name="円/楕円 498">
          <a:extLst>
            <a:ext uri="{FF2B5EF4-FFF2-40B4-BE49-F238E27FC236}">
              <a16:creationId xmlns:a16="http://schemas.microsoft.com/office/drawing/2014/main" xmlns="" id="{00000000-0008-0000-0600-0000F3010000}"/>
            </a:ext>
          </a:extLst>
        </xdr:cNvPr>
        <xdr:cNvSpPr/>
      </xdr:nvSpPr>
      <xdr:spPr>
        <a:xfrm>
          <a:off x="20383500" y="50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30</xdr:row>
      <xdr:rowOff>6350</xdr:rowOff>
    </xdr:from>
    <xdr:to>
      <xdr:col>29</xdr:col>
      <xdr:colOff>517525</xdr:colOff>
      <xdr:row>35</xdr:row>
      <xdr:rowOff>40640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9545300" y="514985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28</xdr:row>
      <xdr:rowOff>73677</xdr:rowOff>
    </xdr:from>
    <xdr:ext cx="469744"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20199427"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161290</xdr:rowOff>
    </xdr:from>
    <xdr:to>
      <xdr:col>28</xdr:col>
      <xdr:colOff>365125</xdr:colOff>
      <xdr:row>35</xdr:row>
      <xdr:rowOff>91440</xdr:rowOff>
    </xdr:to>
    <xdr:sp macro="" textlink="">
      <xdr:nvSpPr>
        <xdr:cNvPr id="502" name="円/楕円 501">
          <a:extLst>
            <a:ext uri="{FF2B5EF4-FFF2-40B4-BE49-F238E27FC236}">
              <a16:creationId xmlns:a16="http://schemas.microsoft.com/office/drawing/2014/main" xmlns="" id="{00000000-0008-0000-0600-0000F6010000}"/>
            </a:ext>
          </a:extLst>
        </xdr:cNvPr>
        <xdr:cNvSpPr/>
      </xdr:nvSpPr>
      <xdr:spPr>
        <a:xfrm>
          <a:off x="19494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34</xdr:row>
      <xdr:rowOff>100838</xdr:rowOff>
    </xdr:from>
    <xdr:to>
      <xdr:col>28</xdr:col>
      <xdr:colOff>314325</xdr:colOff>
      <xdr:row>35</xdr:row>
      <xdr:rowOff>40640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8656300" y="5930138"/>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33</xdr:row>
      <xdr:rowOff>107967</xdr:rowOff>
    </xdr:from>
    <xdr:ext cx="469744"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9310427"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50038</xdr:rowOff>
    </xdr:from>
    <xdr:to>
      <xdr:col>27</xdr:col>
      <xdr:colOff>161925</xdr:colOff>
      <xdr:row>34</xdr:row>
      <xdr:rowOff>151638</xdr:rowOff>
    </xdr:to>
    <xdr:sp macro="" textlink="">
      <xdr:nvSpPr>
        <xdr:cNvPr id="505" name="円/楕円 504">
          <a:extLst>
            <a:ext uri="{FF2B5EF4-FFF2-40B4-BE49-F238E27FC236}">
              <a16:creationId xmlns:a16="http://schemas.microsoft.com/office/drawing/2014/main" xmlns="" id="{00000000-0008-0000-0600-0000F9010000}"/>
            </a:ext>
          </a:extLst>
        </xdr:cNvPr>
        <xdr:cNvSpPr/>
      </xdr:nvSpPr>
      <xdr:spPr>
        <a:xfrm>
          <a:off x="18605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168165</xdr:rowOff>
    </xdr:from>
    <xdr:ext cx="469744"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8421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09" name="正方形/長方形 508">
          <a:extLst>
            <a:ext uri="{FF2B5EF4-FFF2-40B4-BE49-F238E27FC236}">
              <a16:creationId xmlns:a16="http://schemas.microsoft.com/office/drawing/2014/main" xmlns="" id="{00000000-0008-0000-0600-0000FD01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10" name="正方形/長方形 509">
          <a:extLst>
            <a:ext uri="{FF2B5EF4-FFF2-40B4-BE49-F238E27FC236}">
              <a16:creationId xmlns:a16="http://schemas.microsoft.com/office/drawing/2014/main" xmlns="" id="{00000000-0008-0000-0600-0000FE01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60</xdr:row>
      <xdr:rowOff>111777</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26" name="貸付金グラフ枠">
          <a:extLst>
            <a:ext uri="{FF2B5EF4-FFF2-40B4-BE49-F238E27FC236}">
              <a16:creationId xmlns:a16="http://schemas.microsoft.com/office/drawing/2014/main" xmlns="" id="{00000000-0008-0000-0600-00000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115570</xdr:rowOff>
    </xdr:from>
    <xdr:to>
      <xdr:col>32</xdr:col>
      <xdr:colOff>238125</xdr:colOff>
      <xdr:row>58</xdr:row>
      <xdr:rowOff>45720</xdr:rowOff>
    </xdr:to>
    <xdr:sp macro="" textlink="">
      <xdr:nvSpPr>
        <xdr:cNvPr id="532" name="円/楕円 531">
          <a:extLst>
            <a:ext uri="{FF2B5EF4-FFF2-40B4-BE49-F238E27FC236}">
              <a16:creationId xmlns:a16="http://schemas.microsoft.com/office/drawing/2014/main" xmlns="" id="{00000000-0008-0000-0600-000014020000}"/>
            </a:ext>
          </a:extLst>
        </xdr:cNvPr>
        <xdr:cNvSpPr/>
      </xdr:nvSpPr>
      <xdr:spPr>
        <a:xfrm>
          <a:off x="22110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166370</xdr:rowOff>
    </xdr:from>
    <xdr:to>
      <xdr:col>32</xdr:col>
      <xdr:colOff>187325</xdr:colOff>
      <xdr:row>58</xdr:row>
      <xdr:rowOff>170942</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flipV="1">
          <a:off x="21323300" y="9939020"/>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17797</xdr:rowOff>
    </xdr:from>
    <xdr:ext cx="534377" cy="259045"/>
    <xdr:sp macro="" textlink="">
      <xdr:nvSpPr>
        <xdr:cNvPr id="534" name="貸付金該当値テキスト">
          <a:extLst>
            <a:ext uri="{FF2B5EF4-FFF2-40B4-BE49-F238E27FC236}">
              <a16:creationId xmlns:a16="http://schemas.microsoft.com/office/drawing/2014/main" xmlns="" id="{00000000-0008-0000-0600-000016020000}"/>
            </a:ext>
          </a:extLst>
        </xdr:cNvPr>
        <xdr:cNvSpPr txBox="1"/>
      </xdr:nvSpPr>
      <xdr:spPr>
        <a:xfrm>
          <a:off x="22212300" y="97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120142</xdr:rowOff>
    </xdr:from>
    <xdr:to>
      <xdr:col>31</xdr:col>
      <xdr:colOff>85725</xdr:colOff>
      <xdr:row>59</xdr:row>
      <xdr:rowOff>50292</xdr:rowOff>
    </xdr:to>
    <xdr:sp macro="" textlink="">
      <xdr:nvSpPr>
        <xdr:cNvPr id="535" name="円/楕円 534">
          <a:extLst>
            <a:ext uri="{FF2B5EF4-FFF2-40B4-BE49-F238E27FC236}">
              <a16:creationId xmlns:a16="http://schemas.microsoft.com/office/drawing/2014/main" xmlns="" id="{00000000-0008-0000-0600-000017020000}"/>
            </a:ext>
          </a:extLst>
        </xdr:cNvPr>
        <xdr:cNvSpPr/>
      </xdr:nvSpPr>
      <xdr:spPr>
        <a:xfrm>
          <a:off x="21272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34163</xdr:rowOff>
    </xdr:from>
    <xdr:to>
      <xdr:col>31</xdr:col>
      <xdr:colOff>34925</xdr:colOff>
      <xdr:row>58</xdr:row>
      <xdr:rowOff>170942</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20434300" y="997826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57</xdr:row>
      <xdr:rowOff>66819</xdr:rowOff>
    </xdr:from>
    <xdr:ext cx="534377"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21043411" y="98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154813</xdr:rowOff>
    </xdr:from>
    <xdr:to>
      <xdr:col>29</xdr:col>
      <xdr:colOff>568325</xdr:colOff>
      <xdr:row>58</xdr:row>
      <xdr:rowOff>84963</xdr:rowOff>
    </xdr:to>
    <xdr:sp macro="" textlink="">
      <xdr:nvSpPr>
        <xdr:cNvPr id="538" name="円/楕円 537">
          <a:extLst>
            <a:ext uri="{FF2B5EF4-FFF2-40B4-BE49-F238E27FC236}">
              <a16:creationId xmlns:a16="http://schemas.microsoft.com/office/drawing/2014/main" xmlns="" id="{00000000-0008-0000-0600-00001A020000}"/>
            </a:ext>
          </a:extLst>
        </xdr:cNvPr>
        <xdr:cNvSpPr/>
      </xdr:nvSpPr>
      <xdr:spPr>
        <a:xfrm>
          <a:off x="20383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51</xdr:row>
      <xdr:rowOff>44831</xdr:rowOff>
    </xdr:from>
    <xdr:to>
      <xdr:col>29</xdr:col>
      <xdr:colOff>517525</xdr:colOff>
      <xdr:row>58</xdr:row>
      <xdr:rowOff>34163</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9545300" y="8788781"/>
          <a:ext cx="889000" cy="118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56</xdr:row>
      <xdr:rowOff>101490</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20167111" y="97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165481</xdr:rowOff>
    </xdr:from>
    <xdr:to>
      <xdr:col>28</xdr:col>
      <xdr:colOff>365125</xdr:colOff>
      <xdr:row>51</xdr:row>
      <xdr:rowOff>95631</xdr:rowOff>
    </xdr:to>
    <xdr:sp macro="" textlink="">
      <xdr:nvSpPr>
        <xdr:cNvPr id="541" name="円/楕円 540">
          <a:extLst>
            <a:ext uri="{FF2B5EF4-FFF2-40B4-BE49-F238E27FC236}">
              <a16:creationId xmlns:a16="http://schemas.microsoft.com/office/drawing/2014/main" xmlns="" id="{00000000-0008-0000-0600-00001D020000}"/>
            </a:ext>
          </a:extLst>
        </xdr:cNvPr>
        <xdr:cNvSpPr/>
      </xdr:nvSpPr>
      <xdr:spPr>
        <a:xfrm>
          <a:off x="19494500" y="87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51</xdr:row>
      <xdr:rowOff>44831</xdr:rowOff>
    </xdr:from>
    <xdr:to>
      <xdr:col>28</xdr:col>
      <xdr:colOff>314325</xdr:colOff>
      <xdr:row>53</xdr:row>
      <xdr:rowOff>97028</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flipV="1">
          <a:off x="18656300" y="878878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49</xdr:row>
      <xdr:rowOff>112158</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9278111" y="85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46228</xdr:rowOff>
    </xdr:from>
    <xdr:to>
      <xdr:col>27</xdr:col>
      <xdr:colOff>161925</xdr:colOff>
      <xdr:row>53</xdr:row>
      <xdr:rowOff>147828</xdr:rowOff>
    </xdr:to>
    <xdr:sp macro="" textlink="">
      <xdr:nvSpPr>
        <xdr:cNvPr id="544" name="円/楕円 543">
          <a:extLst>
            <a:ext uri="{FF2B5EF4-FFF2-40B4-BE49-F238E27FC236}">
              <a16:creationId xmlns:a16="http://schemas.microsoft.com/office/drawing/2014/main" xmlns="" id="{00000000-0008-0000-0600-000020020000}"/>
            </a:ext>
          </a:extLst>
        </xdr:cNvPr>
        <xdr:cNvSpPr/>
      </xdr:nvSpPr>
      <xdr:spPr>
        <a:xfrm>
          <a:off x="18605500" y="91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164355</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8389111" y="89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80</xdr:row>
      <xdr:rowOff>111777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7910974" y="1382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78</xdr:row>
      <xdr:rowOff>128106</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7910974" y="13501206"/>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76</xdr:row>
      <xdr:rowOff>144434</xdr:rowOff>
    </xdr:from>
    <xdr:ext cx="37702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7910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74</xdr:row>
      <xdr:rowOff>160762</xdr:rowOff>
    </xdr:from>
    <xdr:ext cx="37702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7910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73</xdr:row>
      <xdr:rowOff>5642</xdr:rowOff>
    </xdr:from>
    <xdr:ext cx="37702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7910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71</xdr:row>
      <xdr:rowOff>21970</xdr:rowOff>
    </xdr:from>
    <xdr:ext cx="37702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7910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69</xdr:row>
      <xdr:rowOff>38299</xdr:rowOff>
    </xdr:from>
    <xdr:ext cx="37702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7910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67</xdr:row>
      <xdr:rowOff>54627</xdr:rowOff>
    </xdr:from>
    <xdr:ext cx="37702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7910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67" name="繰出金グラフ枠">
          <a:extLst>
            <a:ext uri="{FF2B5EF4-FFF2-40B4-BE49-F238E27FC236}">
              <a16:creationId xmlns:a16="http://schemas.microsoft.com/office/drawing/2014/main" xmlns="" id="{00000000-0008-0000-0600-000037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151493</xdr:rowOff>
    </xdr:from>
    <xdr:to>
      <xdr:col>32</xdr:col>
      <xdr:colOff>238125</xdr:colOff>
      <xdr:row>78</xdr:row>
      <xdr:rowOff>81643</xdr:rowOff>
    </xdr:to>
    <xdr:sp macro="" textlink="">
      <xdr:nvSpPr>
        <xdr:cNvPr id="573" name="円/楕円 572">
          <a:extLst>
            <a:ext uri="{FF2B5EF4-FFF2-40B4-BE49-F238E27FC236}">
              <a16:creationId xmlns:a16="http://schemas.microsoft.com/office/drawing/2014/main" xmlns="" id="{00000000-0008-0000-0600-00003D020000}"/>
            </a:ext>
          </a:extLst>
        </xdr:cNvPr>
        <xdr:cNvSpPr/>
      </xdr:nvSpPr>
      <xdr:spPr>
        <a:xfrm>
          <a:off x="22110700" y="13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76</xdr:row>
      <xdr:rowOff>123371</xdr:rowOff>
    </xdr:from>
    <xdr:to>
      <xdr:col>32</xdr:col>
      <xdr:colOff>187325</xdr:colOff>
      <xdr:row>78</xdr:row>
      <xdr:rowOff>30843</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21323300" y="13153571"/>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53720</xdr:rowOff>
    </xdr:from>
    <xdr:ext cx="378565" cy="259045"/>
    <xdr:sp macro="" textlink="">
      <xdr:nvSpPr>
        <xdr:cNvPr id="575" name="繰出金該当値テキスト">
          <a:extLst>
            <a:ext uri="{FF2B5EF4-FFF2-40B4-BE49-F238E27FC236}">
              <a16:creationId xmlns:a16="http://schemas.microsoft.com/office/drawing/2014/main" xmlns="" id="{00000000-0008-0000-0600-00003F020000}"/>
            </a:ext>
          </a:extLst>
        </xdr:cNvPr>
        <xdr:cNvSpPr txBox="1"/>
      </xdr:nvSpPr>
      <xdr:spPr>
        <a:xfrm>
          <a:off x="22212300" y="1325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72571</xdr:rowOff>
    </xdr:from>
    <xdr:to>
      <xdr:col>31</xdr:col>
      <xdr:colOff>85725</xdr:colOff>
      <xdr:row>77</xdr:row>
      <xdr:rowOff>2721</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21272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66222</xdr:rowOff>
    </xdr:from>
    <xdr:to>
      <xdr:col>31</xdr:col>
      <xdr:colOff>34925</xdr:colOff>
      <xdr:row>76</xdr:row>
      <xdr:rowOff>123371</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20434300" y="12239172"/>
          <a:ext cx="889000" cy="9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518742</xdr:colOff>
      <xdr:row>75</xdr:row>
      <xdr:rowOff>19249</xdr:rowOff>
    </xdr:from>
    <xdr:ext cx="378565"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21121317" y="1287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15422</xdr:rowOff>
    </xdr:from>
    <xdr:to>
      <xdr:col>29</xdr:col>
      <xdr:colOff>568325</xdr:colOff>
      <xdr:row>71</xdr:row>
      <xdr:rowOff>117022</xdr:rowOff>
    </xdr:to>
    <xdr:sp macro="" textlink="">
      <xdr:nvSpPr>
        <xdr:cNvPr id="579" name="円/楕円 578">
          <a:extLst>
            <a:ext uri="{FF2B5EF4-FFF2-40B4-BE49-F238E27FC236}">
              <a16:creationId xmlns:a16="http://schemas.microsoft.com/office/drawing/2014/main" xmlns="" id="{00000000-0008-0000-0600-000043020000}"/>
            </a:ext>
          </a:extLst>
        </xdr:cNvPr>
        <xdr:cNvSpPr/>
      </xdr:nvSpPr>
      <xdr:spPr>
        <a:xfrm>
          <a:off x="20383500" y="121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70</xdr:row>
      <xdr:rowOff>9072</xdr:rowOff>
    </xdr:from>
    <xdr:to>
      <xdr:col>29</xdr:col>
      <xdr:colOff>517525</xdr:colOff>
      <xdr:row>71</xdr:row>
      <xdr:rowOff>66222</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9545300" y="120105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328242</xdr:colOff>
      <xdr:row>69</xdr:row>
      <xdr:rowOff>133549</xdr:rowOff>
    </xdr:from>
    <xdr:ext cx="378565"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20245017" y="1196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28</xdr:col>
      <xdr:colOff>263525</xdr:colOff>
      <xdr:row>69</xdr:row>
      <xdr:rowOff>129722</xdr:rowOff>
    </xdr:from>
    <xdr:to>
      <xdr:col>28</xdr:col>
      <xdr:colOff>365125</xdr:colOff>
      <xdr:row>70</xdr:row>
      <xdr:rowOff>59872</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9494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69</xdr:row>
      <xdr:rowOff>126093</xdr:rowOff>
    </xdr:from>
    <xdr:to>
      <xdr:col>28</xdr:col>
      <xdr:colOff>314325</xdr:colOff>
      <xdr:row>70</xdr:row>
      <xdr:rowOff>9072</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8656300" y="119561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125042</xdr:colOff>
      <xdr:row>68</xdr:row>
      <xdr:rowOff>76399</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9356017" y="1173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75293</xdr:rowOff>
    </xdr:from>
    <xdr:to>
      <xdr:col>27</xdr:col>
      <xdr:colOff>161925</xdr:colOff>
      <xdr:row>70</xdr:row>
      <xdr:rowOff>5443</xdr:rowOff>
    </xdr:to>
    <xdr:sp macro="" textlink="">
      <xdr:nvSpPr>
        <xdr:cNvPr id="585" name="円/楕円 584">
          <a:extLst>
            <a:ext uri="{FF2B5EF4-FFF2-40B4-BE49-F238E27FC236}">
              <a16:creationId xmlns:a16="http://schemas.microsoft.com/office/drawing/2014/main" xmlns="" id="{00000000-0008-0000-0600-000049020000}"/>
            </a:ext>
          </a:extLst>
        </xdr:cNvPr>
        <xdr:cNvSpPr/>
      </xdr:nvSpPr>
      <xdr:spPr>
        <a:xfrm>
          <a:off x="18605500" y="119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68</xdr:row>
      <xdr:rowOff>21970</xdr:rowOff>
    </xdr:from>
    <xdr:ext cx="378565"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8467017" y="1168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597" name="前年度繰上充用金グラフ枠">
          <a:extLst>
            <a:ext uri="{FF2B5EF4-FFF2-40B4-BE49-F238E27FC236}">
              <a16:creationId xmlns:a16="http://schemas.microsoft.com/office/drawing/2014/main" xmlns="" id="{00000000-0008-0000-0600-000055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101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03" name="円/楕円 602">
          <a:extLst>
            <a:ext uri="{FF2B5EF4-FFF2-40B4-BE49-F238E27FC236}">
              <a16:creationId xmlns:a16="http://schemas.microsoft.com/office/drawing/2014/main" xmlns="" id="{00000000-0008-0000-0600-00005B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94</xdr:row>
      <xdr:rowOff>139700</xdr:rowOff>
    </xdr:from>
    <xdr:to>
      <xdr:col>32</xdr:col>
      <xdr:colOff>187325</xdr:colOff>
      <xdr:row>94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162577</xdr:rowOff>
    </xdr:from>
    <xdr:ext cx="249299" cy="259045"/>
    <xdr:sp macro="" textlink="">
      <xdr:nvSpPr>
        <xdr:cNvPr id="605" name="前年度繰上充用金該当値テキスト">
          <a:extLst>
            <a:ext uri="{FF2B5EF4-FFF2-40B4-BE49-F238E27FC236}">
              <a16:creationId xmlns:a16="http://schemas.microsoft.com/office/drawing/2014/main" xmlns="" id="{00000000-0008-0000-0600-00005D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606" name="円/楕円 605">
          <a:extLst>
            <a:ext uri="{FF2B5EF4-FFF2-40B4-BE49-F238E27FC236}">
              <a16:creationId xmlns:a16="http://schemas.microsoft.com/office/drawing/2014/main" xmlns="" id="{00000000-0008-0000-0600-00005E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93</xdr:row>
      <xdr:rowOff>35577</xdr:rowOff>
    </xdr:from>
    <xdr:ext cx="249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609" name="円/楕円 608">
          <a:extLst>
            <a:ext uri="{FF2B5EF4-FFF2-40B4-BE49-F238E27FC236}">
              <a16:creationId xmlns:a16="http://schemas.microsoft.com/office/drawing/2014/main" xmlns="" id="{00000000-0008-0000-0600-000061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93</xdr:row>
      <xdr:rowOff>35577</xdr:rowOff>
    </xdr:from>
    <xdr:ext cx="249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612" name="円/楕円 611">
          <a:extLst>
            <a:ext uri="{FF2B5EF4-FFF2-40B4-BE49-F238E27FC236}">
              <a16:creationId xmlns:a16="http://schemas.microsoft.com/office/drawing/2014/main" xmlns="" id="{00000000-0008-0000-0600-000064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93</xdr:row>
      <xdr:rowOff>35577</xdr:rowOff>
    </xdr:from>
    <xdr:ext cx="249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615" name="円/楕円 614">
          <a:extLst>
            <a:ext uri="{FF2B5EF4-FFF2-40B4-BE49-F238E27FC236}">
              <a16:creationId xmlns:a16="http://schemas.microsoft.com/office/drawing/2014/main" xmlns="" id="{00000000-0008-0000-0600-000067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歳出決算総額の主な構成項目の一つである補助費等は、少子高齢化の進展を背景とした社会保障関連の支出の増加などに伴い、近年は、増加傾向にある。また、他の道府県にはない特別区財政調整交付金を含むことが、都道府県平均と比較して高い数値となる１つの要因となっている。</a:t>
          </a:r>
          <a:r>
            <a:rPr lang="en-US" altLang="ja-JP" sz="1300" b="0" i="0" u="none" strike="noStrike">
              <a:solidFill>
                <a:schemeClr val="dk1"/>
              </a:solidFill>
              <a:effectLst/>
              <a:latin typeface="+mn-ea"/>
              <a:ea typeface="+mn-ea"/>
              <a:cs typeface="+mn-cs"/>
            </a:rPr>
            <a:t>28</a:t>
          </a:r>
          <a:r>
            <a:rPr lang="ja-JP" altLang="en-US" sz="1300" b="0" i="0" u="none" strike="noStrike">
              <a:solidFill>
                <a:schemeClr val="dk1"/>
              </a:solidFill>
              <a:effectLst/>
              <a:latin typeface="+mn-ea"/>
              <a:ea typeface="+mn-ea"/>
              <a:cs typeface="+mn-cs"/>
            </a:rPr>
            <a:t>年度においては、地方消費税交付金の減などにより、対前年度比</a:t>
          </a:r>
          <a:r>
            <a:rPr lang="en-US" altLang="ja-JP" sz="1300" b="0" i="0" u="none" strike="noStrike">
              <a:solidFill>
                <a:schemeClr val="dk1"/>
              </a:solidFill>
              <a:effectLst/>
              <a:latin typeface="+mn-ea"/>
              <a:ea typeface="+mn-ea"/>
              <a:cs typeface="+mn-cs"/>
            </a:rPr>
            <a:t>2.9</a:t>
          </a:r>
          <a:r>
            <a:rPr lang="ja-JP" altLang="en-US" sz="1300" b="0" i="0" u="none" strike="noStrike">
              <a:solidFill>
                <a:schemeClr val="dk1"/>
              </a:solidFill>
              <a:effectLst/>
              <a:latin typeface="+mn-ea"/>
              <a:ea typeface="+mn-ea"/>
              <a:cs typeface="+mn-cs"/>
            </a:rPr>
            <a:t>％（</a:t>
          </a:r>
          <a:r>
            <a:rPr lang="en-US" altLang="ja-JP" sz="1300" b="0" i="0" u="none" strike="noStrike">
              <a:solidFill>
                <a:schemeClr val="dk1"/>
              </a:solidFill>
              <a:effectLst/>
              <a:latin typeface="+mn-ea"/>
              <a:ea typeface="+mn-ea"/>
              <a:cs typeface="+mn-cs"/>
            </a:rPr>
            <a:t>6,063</a:t>
          </a:r>
          <a:r>
            <a:rPr lang="ja-JP" altLang="en-US" sz="1300" b="0" i="0" u="none" strike="noStrike">
              <a:solidFill>
                <a:schemeClr val="dk1"/>
              </a:solidFill>
              <a:effectLst/>
              <a:latin typeface="+mn-ea"/>
              <a:ea typeface="+mn-ea"/>
              <a:cs typeface="+mn-cs"/>
            </a:rPr>
            <a:t>円）減の</a:t>
          </a:r>
          <a:r>
            <a:rPr lang="en-US" altLang="ja-JP" sz="1300" b="0" i="0" u="none" strike="noStrike">
              <a:solidFill>
                <a:schemeClr val="dk1"/>
              </a:solidFill>
              <a:effectLst/>
              <a:latin typeface="+mn-ea"/>
              <a:ea typeface="+mn-ea"/>
              <a:cs typeface="+mn-cs"/>
            </a:rPr>
            <a:t>199,532</a:t>
          </a:r>
          <a:r>
            <a:rPr lang="ja-JP" altLang="en-US" sz="1300" b="0" i="0" u="none" strike="noStrike">
              <a:solidFill>
                <a:schemeClr val="dk1"/>
              </a:solidFill>
              <a:effectLst/>
              <a:latin typeface="+mn-ea"/>
              <a:ea typeface="+mn-ea"/>
              <a:cs typeface="+mn-cs"/>
            </a:rPr>
            <a:t>円となったものの、都道府県平均と比較して高水準を維持している。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・積立金については、東京</a:t>
          </a:r>
          <a:r>
            <a:rPr lang="en-US" altLang="ja-JP" sz="1300" b="0" i="0" u="none" strike="noStrike">
              <a:solidFill>
                <a:schemeClr val="dk1"/>
              </a:solidFill>
              <a:effectLst/>
              <a:latin typeface="+mn-ea"/>
              <a:ea typeface="+mn-ea"/>
              <a:cs typeface="+mn-cs"/>
            </a:rPr>
            <a:t>2020</a:t>
          </a:r>
          <a:r>
            <a:rPr lang="ja-JP" altLang="en-US" sz="1300" b="0" i="0" u="none" strike="noStrike">
              <a:solidFill>
                <a:schemeClr val="dk1"/>
              </a:solidFill>
              <a:effectLst/>
              <a:latin typeface="+mn-ea"/>
              <a:ea typeface="+mn-ea"/>
              <a:cs typeface="+mn-cs"/>
            </a:rPr>
            <a:t>大会の開催を見据え、事業評価による不断の施策の見直しを推進して生み出した財源を計画的に基金へ積み立ててきたことなどにより、都道府県平均と比較して高い数値となっている。</a:t>
          </a:r>
          <a:r>
            <a:rPr lang="en-US" altLang="ja-JP" sz="1300" b="0" i="0" u="none" strike="noStrike">
              <a:solidFill>
                <a:schemeClr val="dk1"/>
              </a:solidFill>
              <a:effectLst/>
              <a:latin typeface="+mn-ea"/>
              <a:ea typeface="+mn-ea"/>
              <a:cs typeface="+mn-cs"/>
            </a:rPr>
            <a:t>28</a:t>
          </a:r>
          <a:r>
            <a:rPr lang="ja-JP" altLang="en-US" sz="1300" b="0" i="0" u="none" strike="noStrike">
              <a:solidFill>
                <a:schemeClr val="dk1"/>
              </a:solidFill>
              <a:effectLst/>
              <a:latin typeface="+mn-ea"/>
              <a:ea typeface="+mn-ea"/>
              <a:cs typeface="+mn-cs"/>
            </a:rPr>
            <a:t>年度においては、</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年度に</a:t>
          </a:r>
          <a:r>
            <a:rPr lang="en-US" altLang="ja-JP" sz="1300" b="0" i="0" u="none" strike="noStrike">
              <a:solidFill>
                <a:schemeClr val="dk1"/>
              </a:solidFill>
              <a:effectLst/>
              <a:latin typeface="+mn-ea"/>
              <a:ea typeface="+mn-ea"/>
              <a:cs typeface="+mn-cs"/>
            </a:rPr>
            <a:t>7</a:t>
          </a:r>
          <a:r>
            <a:rPr lang="ja-JP" altLang="en-US" sz="1300" b="0" i="0" u="none" strike="noStrike">
              <a:solidFill>
                <a:schemeClr val="dk1"/>
              </a:solidFill>
              <a:effectLst/>
              <a:latin typeface="+mn-ea"/>
              <a:ea typeface="+mn-ea"/>
              <a:cs typeface="+mn-cs"/>
            </a:rPr>
            <a:t>つの基金を新設したことに伴う積立金が減少したことなどにより、対前年度比</a:t>
          </a:r>
          <a:r>
            <a:rPr lang="en-US" altLang="ja-JP" sz="1300" b="0" i="0" u="none" strike="noStrike">
              <a:solidFill>
                <a:schemeClr val="dk1"/>
              </a:solidFill>
              <a:effectLst/>
              <a:latin typeface="+mn-ea"/>
              <a:ea typeface="+mn-ea"/>
              <a:cs typeface="+mn-cs"/>
            </a:rPr>
            <a:t>37.7</a:t>
          </a:r>
          <a:r>
            <a:rPr lang="ja-JP" altLang="en-US" sz="1300" b="0" i="0" u="none" strike="noStrike">
              <a:solidFill>
                <a:schemeClr val="dk1"/>
              </a:solidFill>
              <a:effectLst/>
              <a:latin typeface="+mn-ea"/>
              <a:ea typeface="+mn-ea"/>
              <a:cs typeface="+mn-cs"/>
            </a:rPr>
            <a:t>％（</a:t>
          </a:r>
          <a:r>
            <a:rPr lang="en-US" altLang="ja-JP" sz="1300" b="0" i="0" u="none" strike="noStrike">
              <a:solidFill>
                <a:schemeClr val="dk1"/>
              </a:solidFill>
              <a:effectLst/>
              <a:latin typeface="+mn-ea"/>
              <a:ea typeface="+mn-ea"/>
              <a:cs typeface="+mn-cs"/>
            </a:rPr>
            <a:t>16,481</a:t>
          </a:r>
          <a:r>
            <a:rPr lang="ja-JP" altLang="en-US" sz="1300" b="0" i="0" u="none" strike="noStrike">
              <a:solidFill>
                <a:schemeClr val="dk1"/>
              </a:solidFill>
              <a:effectLst/>
              <a:latin typeface="+mn-ea"/>
              <a:ea typeface="+mn-ea"/>
              <a:cs typeface="+mn-cs"/>
            </a:rPr>
            <a:t>円）減の</a:t>
          </a:r>
          <a:r>
            <a:rPr lang="en-US" altLang="ja-JP" sz="1300" b="0" i="0" u="none" strike="noStrike">
              <a:solidFill>
                <a:schemeClr val="dk1"/>
              </a:solidFill>
              <a:effectLst/>
              <a:latin typeface="+mn-ea"/>
              <a:ea typeface="+mn-ea"/>
              <a:cs typeface="+mn-cs"/>
            </a:rPr>
            <a:t>27,198</a:t>
          </a:r>
          <a:r>
            <a:rPr lang="ja-JP" altLang="en-US" sz="1300" b="0" i="0" u="none" strike="noStrike">
              <a:solidFill>
                <a:schemeClr val="dk1"/>
              </a:solidFill>
              <a:effectLst/>
              <a:latin typeface="+mn-ea"/>
              <a:ea typeface="+mn-ea"/>
              <a:cs typeface="+mn-cs"/>
            </a:rPr>
            <a:t>円となったものの、最終補正において無電柱化推進基金を新たに設置するなど、都道府県平均と比較して高い水準となっている。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・公債費については、過去の財政再建期に都債の発行を抑制し、計画的に活用した結果、公債費が減少しており、都道府県平均と比較して低い決算値となっていることが特徴として挙げられる。</a:t>
          </a:r>
          <a:r>
            <a:rPr lang="ja-JP" altLang="en-US" sz="1300">
              <a:latin typeface="+mn-ea"/>
              <a:ea typeface="+mn-ea"/>
            </a:rPr>
            <a:t> </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a:extLst>
            <a:ext uri="{FF2B5EF4-FFF2-40B4-BE49-F238E27FC236}">
              <a16:creationId xmlns:a16="http://schemas.microsoft.com/office/drawing/2014/main" xmlns=""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a:extLst>
            <a:ext uri="{FF2B5EF4-FFF2-40B4-BE49-F238E27FC236}">
              <a16:creationId xmlns:a16="http://schemas.microsoft.com/office/drawing/2014/main" xmlns=""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a:extLst>
            <a:ext uri="{FF2B5EF4-FFF2-40B4-BE49-F238E27FC236}">
              <a16:creationId xmlns:a16="http://schemas.microsoft.com/office/drawing/2014/main" xmlns=""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a:extLst>
            <a:ext uri="{FF2B5EF4-FFF2-40B4-BE49-F238E27FC236}">
              <a16:creationId xmlns:a16="http://schemas.microsoft.com/office/drawing/2014/main" xmlns=""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a:extLst>
            <a:ext uri="{FF2B5EF4-FFF2-40B4-BE49-F238E27FC236}">
              <a16:creationId xmlns:a16="http://schemas.microsoft.com/office/drawing/2014/main" xmlns="" id="{00000000-0008-0000-0700-000018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a:extLst>
            <a:ext uri="{FF2B5EF4-FFF2-40B4-BE49-F238E27FC236}">
              <a16:creationId xmlns:a16="http://schemas.microsoft.com/office/drawing/2014/main" xmlns="" id="{00000000-0008-0000-07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a:extLst>
            <a:ext uri="{FF2B5EF4-FFF2-40B4-BE49-F238E27FC236}">
              <a16:creationId xmlns:a16="http://schemas.microsoft.com/office/drawing/2014/main" xmlns="" id="{00000000-0008-0000-07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a:extLst>
            <a:ext uri="{FF2B5EF4-FFF2-40B4-BE49-F238E27FC236}">
              <a16:creationId xmlns:a16="http://schemas.microsoft.com/office/drawing/2014/main" xmlns=""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a:extLst>
            <a:ext uri="{FF2B5EF4-FFF2-40B4-BE49-F238E27FC236}">
              <a16:creationId xmlns:a16="http://schemas.microsoft.com/office/drawing/2014/main" xmlns=""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a:extLst>
            <a:ext uri="{FF2B5EF4-FFF2-40B4-BE49-F238E27FC236}">
              <a16:creationId xmlns:a16="http://schemas.microsoft.com/office/drawing/2014/main" xmlns=""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a:extLst>
            <a:ext uri="{FF2B5EF4-FFF2-40B4-BE49-F238E27FC236}">
              <a16:creationId xmlns:a16="http://schemas.microsoft.com/office/drawing/2014/main" xmlns=""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a:extLst>
            <a:ext uri="{FF2B5EF4-FFF2-40B4-BE49-F238E27FC236}">
              <a16:creationId xmlns:a16="http://schemas.microsoft.com/office/drawing/2014/main" xmlns=""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xmlns=""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414</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34" name="直線コネクタ 33">
          <a:extLst>
            <a:ext uri="{FF2B5EF4-FFF2-40B4-BE49-F238E27FC236}">
              <a16:creationId xmlns:a16="http://schemas.microsoft.com/office/drawing/2014/main" xmlns="" id="{00000000-0008-0000-0700-000022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35" name="テキスト ボックス 34">
          <a:extLst>
            <a:ext uri="{FF2B5EF4-FFF2-40B4-BE49-F238E27FC236}">
              <a16:creationId xmlns:a16="http://schemas.microsoft.com/office/drawing/2014/main" xmlns="" id="{00000000-0008-0000-0700-000023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416</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36" name="直線コネクタ 35">
          <a:extLst>
            <a:ext uri="{FF2B5EF4-FFF2-40B4-BE49-F238E27FC236}">
              <a16:creationId xmlns:a16="http://schemas.microsoft.com/office/drawing/2014/main" xmlns="" id="{00000000-0008-0000-0700-000024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37" name="テキスト ボックス 36">
          <a:extLst>
            <a:ext uri="{FF2B5EF4-FFF2-40B4-BE49-F238E27FC236}">
              <a16:creationId xmlns:a16="http://schemas.microsoft.com/office/drawing/2014/main" xmlns="" id="{00000000-0008-0000-0700-000025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418</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38" name="直線コネクタ 37">
          <a:extLst>
            <a:ext uri="{FF2B5EF4-FFF2-40B4-BE49-F238E27FC236}">
              <a16:creationId xmlns:a16="http://schemas.microsoft.com/office/drawing/2014/main" xmlns="" id="{00000000-0008-0000-0700-000026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39" name="テキスト ボックス 38">
          <a:extLst>
            <a:ext uri="{FF2B5EF4-FFF2-40B4-BE49-F238E27FC236}">
              <a16:creationId xmlns:a16="http://schemas.microsoft.com/office/drawing/2014/main" xmlns="" id="{00000000-0008-0000-0700-000027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0" name="直線コネクタ 39">
          <a:extLst>
            <a:ext uri="{FF2B5EF4-FFF2-40B4-BE49-F238E27FC236}">
              <a16:creationId xmlns:a16="http://schemas.microsoft.com/office/drawing/2014/main" xmlns="" id="{00000000-0008-0000-0700-000028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41" name="テキスト ボックス 40">
          <a:extLst>
            <a:ext uri="{FF2B5EF4-FFF2-40B4-BE49-F238E27FC236}">
              <a16:creationId xmlns:a16="http://schemas.microsoft.com/office/drawing/2014/main" xmlns="" id="{00000000-0008-0000-0700-000029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422</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92727</xdr:rowOff>
    </xdr:from>
    <xdr:ext cx="37702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384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424</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27</xdr:row>
      <xdr:rowOff>54627</xdr:rowOff>
    </xdr:from>
    <xdr:ext cx="377026"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426</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6" name="議会費グラフ枠">
          <a:extLst>
            <a:ext uri="{FF2B5EF4-FFF2-40B4-BE49-F238E27FC236}">
              <a16:creationId xmlns:a16="http://schemas.microsoft.com/office/drawing/2014/main" xmlns="" id="{00000000-0008-0000-0700-00002E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146050</xdr:rowOff>
    </xdr:from>
    <xdr:to>
      <xdr:col>6</xdr:col>
      <xdr:colOff>561975</xdr:colOff>
      <xdr:row>38</xdr:row>
      <xdr:rowOff>76200</xdr:rowOff>
    </xdr:to>
    <xdr:sp macro="" textlink="">
      <xdr:nvSpPr>
        <xdr:cNvPr id="52" name="円/楕円 51">
          <a:extLst>
            <a:ext uri="{FF2B5EF4-FFF2-40B4-BE49-F238E27FC236}">
              <a16:creationId xmlns:a16="http://schemas.microsoft.com/office/drawing/2014/main" xmlns="" id="{00000000-0008-0000-0700-000034000000}"/>
            </a:ext>
          </a:extLst>
        </xdr:cNvPr>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139700</xdr:rowOff>
    </xdr:from>
    <xdr:to>
      <xdr:col>6</xdr:col>
      <xdr:colOff>511175</xdr:colOff>
      <xdr:row>38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3797300" y="59690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48277</xdr:rowOff>
    </xdr:from>
    <xdr:ext cx="378565" cy="259045"/>
    <xdr:sp macro="" textlink="">
      <xdr:nvSpPr>
        <xdr:cNvPr id="54" name="議会費該当値テキスト">
          <a:extLst>
            <a:ext uri="{FF2B5EF4-FFF2-40B4-BE49-F238E27FC236}">
              <a16:creationId xmlns:a16="http://schemas.microsoft.com/office/drawing/2014/main" xmlns="" id="{00000000-0008-0000-0700-000036000000}"/>
            </a:ext>
          </a:extLst>
        </xdr:cNvPr>
        <xdr:cNvSpPr txBox="1"/>
      </xdr:nvSpPr>
      <xdr:spPr>
        <a:xfrm>
          <a:off x="4686300"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88900</xdr:rowOff>
    </xdr:from>
    <xdr:to>
      <xdr:col>5</xdr:col>
      <xdr:colOff>409575</xdr:colOff>
      <xdr:row>35</xdr:row>
      <xdr:rowOff>19050</xdr:rowOff>
    </xdr:to>
    <xdr:sp macro="" textlink="">
      <xdr:nvSpPr>
        <xdr:cNvPr id="55" name="円/楕円 54">
          <a:extLst>
            <a:ext uri="{FF2B5EF4-FFF2-40B4-BE49-F238E27FC236}">
              <a16:creationId xmlns:a16="http://schemas.microsoft.com/office/drawing/2014/main" xmlns="" id="{00000000-0008-0000-0700-000037000000}"/>
            </a:ext>
          </a:extLst>
        </xdr:cNvPr>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63500</xdr:rowOff>
    </xdr:from>
    <xdr:to>
      <xdr:col>5</xdr:col>
      <xdr:colOff>358775</xdr:colOff>
      <xdr:row>34</xdr:row>
      <xdr:rowOff>139700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2908300" y="5207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156792</xdr:colOff>
      <xdr:row>33</xdr:row>
      <xdr:rowOff>35577</xdr:rowOff>
    </xdr:from>
    <xdr:ext cx="378565" cy="259045"/>
    <xdr:sp macro="" textlink="">
      <xdr:nvSpPr>
        <xdr:cNvPr id="57" name="テキスト ボックス 56">
          <a:extLst>
            <a:ext uri="{FF2B5EF4-FFF2-40B4-BE49-F238E27FC236}">
              <a16:creationId xmlns:a16="http://schemas.microsoft.com/office/drawing/2014/main" xmlns="" id="{00000000-0008-0000-0700-000039000000}"/>
            </a:ext>
          </a:extLst>
        </xdr:cNvPr>
        <xdr:cNvSpPr txBox="1"/>
      </xdr:nvSpPr>
      <xdr:spPr>
        <a:xfrm>
          <a:off x="3595317" y="569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12700</xdr:rowOff>
    </xdr:from>
    <xdr:to>
      <xdr:col>4</xdr:col>
      <xdr:colOff>206375</xdr:colOff>
      <xdr:row>30</xdr:row>
      <xdr:rowOff>114300</xdr:rowOff>
    </xdr:to>
    <xdr:sp macro="" textlink="">
      <xdr:nvSpPr>
        <xdr:cNvPr id="58" name="円/楕円 57">
          <a:extLst>
            <a:ext uri="{FF2B5EF4-FFF2-40B4-BE49-F238E27FC236}">
              <a16:creationId xmlns:a16="http://schemas.microsoft.com/office/drawing/2014/main" xmlns="" id="{00000000-0008-0000-0700-00003A000000}"/>
            </a:ext>
          </a:extLst>
        </xdr:cNvPr>
        <xdr:cNvSpPr/>
      </xdr:nvSpPr>
      <xdr:spPr>
        <a:xfrm>
          <a:off x="2857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30</xdr:row>
      <xdr:rowOff>63500</xdr:rowOff>
    </xdr:from>
    <xdr:to>
      <xdr:col>4</xdr:col>
      <xdr:colOff>155575</xdr:colOff>
      <xdr:row>38</xdr:row>
      <xdr:rowOff>25400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2019300" y="5207000"/>
          <a:ext cx="889000" cy="13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652092</xdr:colOff>
      <xdr:row>28</xdr:row>
      <xdr:rowOff>130827</xdr:rowOff>
    </xdr:from>
    <xdr:ext cx="378565" cy="259045"/>
    <xdr:sp macro="" textlink="">
      <xdr:nvSpPr>
        <xdr:cNvPr id="60" name="テキスト ボックス 59">
          <a:extLst>
            <a:ext uri="{FF2B5EF4-FFF2-40B4-BE49-F238E27FC236}">
              <a16:creationId xmlns:a16="http://schemas.microsoft.com/office/drawing/2014/main" xmlns="" id="{00000000-0008-0000-0700-00003C000000}"/>
            </a:ext>
          </a:extLst>
        </xdr:cNvPr>
        <xdr:cNvSpPr txBox="1"/>
      </xdr:nvSpPr>
      <xdr:spPr>
        <a:xfrm>
          <a:off x="2719017" y="493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146050</xdr:rowOff>
    </xdr:from>
    <xdr:to>
      <xdr:col>3</xdr:col>
      <xdr:colOff>3175</xdr:colOff>
      <xdr:row>38</xdr:row>
      <xdr:rowOff>76200</xdr:rowOff>
    </xdr:to>
    <xdr:sp macro="" textlink="">
      <xdr:nvSpPr>
        <xdr:cNvPr id="61" name="円/楕円 60">
          <a:extLst>
            <a:ext uri="{FF2B5EF4-FFF2-40B4-BE49-F238E27FC236}">
              <a16:creationId xmlns:a16="http://schemas.microsoft.com/office/drawing/2014/main" xmlns="" id="{00000000-0008-0000-0700-00003D000000}"/>
            </a:ext>
          </a:extLst>
        </xdr:cNvPr>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34</xdr:row>
      <xdr:rowOff>139700</xdr:rowOff>
    </xdr:from>
    <xdr:to>
      <xdr:col>2</xdr:col>
      <xdr:colOff>638175</xdr:colOff>
      <xdr:row>38</xdr:row>
      <xdr:rowOff>25400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1130300" y="5969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448892</xdr:colOff>
      <xdr:row>36</xdr:row>
      <xdr:rowOff>92727</xdr:rowOff>
    </xdr:from>
    <xdr:ext cx="378565" cy="259045"/>
    <xdr:sp macro="" textlink="">
      <xdr:nvSpPr>
        <xdr:cNvPr id="63" name="テキスト ボックス 62">
          <a:extLst>
            <a:ext uri="{FF2B5EF4-FFF2-40B4-BE49-F238E27FC236}">
              <a16:creationId xmlns:a16="http://schemas.microsoft.com/office/drawing/2014/main" xmlns="" id="{00000000-0008-0000-0700-00003F000000}"/>
            </a:ext>
          </a:extLst>
        </xdr:cNvPr>
        <xdr:cNvSpPr txBox="1"/>
      </xdr:nvSpPr>
      <xdr:spPr>
        <a:xfrm>
          <a:off x="1830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88900</xdr:rowOff>
    </xdr:from>
    <xdr:to>
      <xdr:col>1</xdr:col>
      <xdr:colOff>485775</xdr:colOff>
      <xdr:row>35</xdr:row>
      <xdr:rowOff>19050</xdr:rowOff>
    </xdr:to>
    <xdr:sp macro="" textlink="">
      <xdr:nvSpPr>
        <xdr:cNvPr id="64" name="円/楕円 63">
          <a:extLst>
            <a:ext uri="{FF2B5EF4-FFF2-40B4-BE49-F238E27FC236}">
              <a16:creationId xmlns:a16="http://schemas.microsoft.com/office/drawing/2014/main" xmlns="" id="{00000000-0008-0000-0700-000040000000}"/>
            </a:ext>
          </a:extLst>
        </xdr:cNvPr>
        <xdr:cNvSpPr/>
      </xdr:nvSpPr>
      <xdr:spPr>
        <a:xfrm>
          <a:off x="107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35577</xdr:rowOff>
    </xdr:from>
    <xdr:ext cx="378565"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941017" y="569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6" name="正方形/長方形 65">
          <a:extLst>
            <a:ext uri="{FF2B5EF4-FFF2-40B4-BE49-F238E27FC236}">
              <a16:creationId xmlns:a16="http://schemas.microsoft.com/office/drawing/2014/main" xmlns="" id="{00000000-0008-0000-0700-000042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7" name="正方形/長方形 66">
          <a:extLst>
            <a:ext uri="{FF2B5EF4-FFF2-40B4-BE49-F238E27FC236}">
              <a16:creationId xmlns:a16="http://schemas.microsoft.com/office/drawing/2014/main" xmlns="" id="{00000000-0008-0000-0700-000043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68" name="正方形/長方形 67">
          <a:extLst>
            <a:ext uri="{FF2B5EF4-FFF2-40B4-BE49-F238E27FC236}">
              <a16:creationId xmlns:a16="http://schemas.microsoft.com/office/drawing/2014/main" xmlns="" id="{00000000-0008-0000-0700-000044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69" name="正方形/長方形 68">
          <a:extLst>
            <a:ext uri="{FF2B5EF4-FFF2-40B4-BE49-F238E27FC236}">
              <a16:creationId xmlns:a16="http://schemas.microsoft.com/office/drawing/2014/main" xmlns="" id="{00000000-0008-0000-0700-00004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3" name="直線コネクタ 72">
          <a:extLst>
            <a:ext uri="{FF2B5EF4-FFF2-40B4-BE49-F238E27FC236}">
              <a16:creationId xmlns:a16="http://schemas.microsoft.com/office/drawing/2014/main" xmlns="" id="{00000000-0008-0000-0700-00004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5" name="直線コネクタ 74">
          <a:extLst>
            <a:ext uri="{FF2B5EF4-FFF2-40B4-BE49-F238E27FC236}">
              <a16:creationId xmlns:a16="http://schemas.microsoft.com/office/drawing/2014/main" xmlns="" id="{00000000-0008-0000-0700-00004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7" name="直線コネクタ 76">
          <a:extLst>
            <a:ext uri="{FF2B5EF4-FFF2-40B4-BE49-F238E27FC236}">
              <a16:creationId xmlns:a16="http://schemas.microsoft.com/office/drawing/2014/main" xmlns="" id="{00000000-0008-0000-0700-00004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79" name="直線コネクタ 78">
          <a:extLst>
            <a:ext uri="{FF2B5EF4-FFF2-40B4-BE49-F238E27FC236}">
              <a16:creationId xmlns:a16="http://schemas.microsoft.com/office/drawing/2014/main" xmlns="" id="{00000000-0008-0000-0700-00004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81" name="直線コネクタ 80">
          <a:extLst>
            <a:ext uri="{FF2B5EF4-FFF2-40B4-BE49-F238E27FC236}">
              <a16:creationId xmlns:a16="http://schemas.microsoft.com/office/drawing/2014/main" xmlns="" id="{00000000-0008-0000-0700-00005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3" name="直線コネクタ 82">
          <a:extLst>
            <a:ext uri="{FF2B5EF4-FFF2-40B4-BE49-F238E27FC236}">
              <a16:creationId xmlns:a16="http://schemas.microsoft.com/office/drawing/2014/main" xmlns="" id="{00000000-0008-0000-0700-00005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5" name="総務費グラフ枠">
          <a:extLst>
            <a:ext uri="{FF2B5EF4-FFF2-40B4-BE49-F238E27FC236}">
              <a16:creationId xmlns:a16="http://schemas.microsoft.com/office/drawing/2014/main" xmlns="" id="{00000000-0008-0000-0700-00005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128029</xdr:rowOff>
    </xdr:from>
    <xdr:to>
      <xdr:col>6</xdr:col>
      <xdr:colOff>561975</xdr:colOff>
      <xdr:row>58</xdr:row>
      <xdr:rowOff>58179</xdr:rowOff>
    </xdr:to>
    <xdr:sp macro="" textlink="">
      <xdr:nvSpPr>
        <xdr:cNvPr id="91" name="円/楕円 90">
          <a:extLst>
            <a:ext uri="{FF2B5EF4-FFF2-40B4-BE49-F238E27FC236}">
              <a16:creationId xmlns:a16="http://schemas.microsoft.com/office/drawing/2014/main" xmlns="" id="{00000000-0008-0000-0700-00005B000000}"/>
            </a:ext>
          </a:extLst>
        </xdr:cNvPr>
        <xdr:cNvSpPr/>
      </xdr:nvSpPr>
      <xdr:spPr>
        <a:xfrm>
          <a:off x="45847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51</xdr:row>
      <xdr:rowOff>73863</xdr:rowOff>
    </xdr:from>
    <xdr:to>
      <xdr:col>6</xdr:col>
      <xdr:colOff>511175</xdr:colOff>
      <xdr:row>58</xdr:row>
      <xdr:rowOff>7379</xdr:rowOff>
    </xdr:to>
    <xdr:cxnSp macro="">
      <xdr:nvCxnSpPr>
        <xdr:cNvPr id="92" name="直線コネクタ 91">
          <a:extLst>
            <a:ext uri="{FF2B5EF4-FFF2-40B4-BE49-F238E27FC236}">
              <a16:creationId xmlns:a16="http://schemas.microsoft.com/office/drawing/2014/main" xmlns="" id="{00000000-0008-0000-0700-00005C000000}"/>
            </a:ext>
          </a:extLst>
        </xdr:cNvPr>
        <xdr:cNvCxnSpPr/>
      </xdr:nvCxnSpPr>
      <xdr:spPr>
        <a:xfrm>
          <a:off x="3797300" y="8817813"/>
          <a:ext cx="838200" cy="1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30256</xdr:rowOff>
    </xdr:from>
    <xdr:ext cx="534377" cy="259045"/>
    <xdr:sp macro="" textlink="">
      <xdr:nvSpPr>
        <xdr:cNvPr id="93" name="総務費該当値テキスト">
          <a:extLst>
            <a:ext uri="{FF2B5EF4-FFF2-40B4-BE49-F238E27FC236}">
              <a16:creationId xmlns:a16="http://schemas.microsoft.com/office/drawing/2014/main" xmlns="" id="{00000000-0008-0000-0700-00005D000000}"/>
            </a:ext>
          </a:extLst>
        </xdr:cNvPr>
        <xdr:cNvSpPr txBox="1"/>
      </xdr:nvSpPr>
      <xdr:spPr>
        <a:xfrm>
          <a:off x="4686300" y="98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23063</xdr:rowOff>
    </xdr:from>
    <xdr:to>
      <xdr:col>5</xdr:col>
      <xdr:colOff>409575</xdr:colOff>
      <xdr:row>51</xdr:row>
      <xdr:rowOff>124663</xdr:rowOff>
    </xdr:to>
    <xdr:sp macro="" textlink="">
      <xdr:nvSpPr>
        <xdr:cNvPr id="94" name="円/楕円 93">
          <a:extLst>
            <a:ext uri="{FF2B5EF4-FFF2-40B4-BE49-F238E27FC236}">
              <a16:creationId xmlns:a16="http://schemas.microsoft.com/office/drawing/2014/main" xmlns="" id="{00000000-0008-0000-0700-00005E000000}"/>
            </a:ext>
          </a:extLst>
        </xdr:cNvPr>
        <xdr:cNvSpPr/>
      </xdr:nvSpPr>
      <xdr:spPr>
        <a:xfrm>
          <a:off x="37465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73863</xdr:rowOff>
    </xdr:from>
    <xdr:to>
      <xdr:col>5</xdr:col>
      <xdr:colOff>358775</xdr:colOff>
      <xdr:row>52</xdr:row>
      <xdr:rowOff>165722</xdr:rowOff>
    </xdr:to>
    <xdr:cxnSp macro="">
      <xdr:nvCxnSpPr>
        <xdr:cNvPr id="95" name="直線コネクタ 94">
          <a:extLst>
            <a:ext uri="{FF2B5EF4-FFF2-40B4-BE49-F238E27FC236}">
              <a16:creationId xmlns:a16="http://schemas.microsoft.com/office/drawing/2014/main" xmlns="" id="{00000000-0008-0000-0700-00005F000000}"/>
            </a:ext>
          </a:extLst>
        </xdr:cNvPr>
        <xdr:cNvCxnSpPr/>
      </xdr:nvCxnSpPr>
      <xdr:spPr>
        <a:xfrm flipV="1">
          <a:off x="2908300" y="8817813"/>
          <a:ext cx="8890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49</xdr:row>
      <xdr:rowOff>141190</xdr:rowOff>
    </xdr:from>
    <xdr:ext cx="534377" cy="259045"/>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351741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114922</xdr:rowOff>
    </xdr:from>
    <xdr:to>
      <xdr:col>4</xdr:col>
      <xdr:colOff>206375</xdr:colOff>
      <xdr:row>53</xdr:row>
      <xdr:rowOff>45072</xdr:rowOff>
    </xdr:to>
    <xdr:sp macro="" textlink="">
      <xdr:nvSpPr>
        <xdr:cNvPr id="97" name="円/楕円 96">
          <a:extLst>
            <a:ext uri="{FF2B5EF4-FFF2-40B4-BE49-F238E27FC236}">
              <a16:creationId xmlns:a16="http://schemas.microsoft.com/office/drawing/2014/main" xmlns="" id="{00000000-0008-0000-0700-000061000000}"/>
            </a:ext>
          </a:extLst>
        </xdr:cNvPr>
        <xdr:cNvSpPr/>
      </xdr:nvSpPr>
      <xdr:spPr>
        <a:xfrm>
          <a:off x="2857500" y="90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52</xdr:row>
      <xdr:rowOff>165722</xdr:rowOff>
    </xdr:from>
    <xdr:to>
      <xdr:col>4</xdr:col>
      <xdr:colOff>155575</xdr:colOff>
      <xdr:row>55</xdr:row>
      <xdr:rowOff>160731</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flipV="1">
          <a:off x="2019300" y="9081122"/>
          <a:ext cx="889000" cy="5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51</xdr:row>
      <xdr:rowOff>61599</xdr:rowOff>
    </xdr:from>
    <xdr:ext cx="534377"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2641111" y="88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109931</xdr:rowOff>
    </xdr:from>
    <xdr:to>
      <xdr:col>3</xdr:col>
      <xdr:colOff>3175</xdr:colOff>
      <xdr:row>56</xdr:row>
      <xdr:rowOff>40081</xdr:rowOff>
    </xdr:to>
    <xdr:sp macro="" textlink="">
      <xdr:nvSpPr>
        <xdr:cNvPr id="100" name="円/楕円 99">
          <a:extLst>
            <a:ext uri="{FF2B5EF4-FFF2-40B4-BE49-F238E27FC236}">
              <a16:creationId xmlns:a16="http://schemas.microsoft.com/office/drawing/2014/main" xmlns="" id="{00000000-0008-0000-0700-000064000000}"/>
            </a:ext>
          </a:extLst>
        </xdr:cNvPr>
        <xdr:cNvSpPr/>
      </xdr:nvSpPr>
      <xdr:spPr>
        <a:xfrm>
          <a:off x="1968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55</xdr:row>
      <xdr:rowOff>160731</xdr:rowOff>
    </xdr:from>
    <xdr:to>
      <xdr:col>2</xdr:col>
      <xdr:colOff>638175</xdr:colOff>
      <xdr:row>57</xdr:row>
      <xdr:rowOff>99847</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flipV="1">
          <a:off x="1130300" y="9590481"/>
          <a:ext cx="8890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54</xdr:row>
      <xdr:rowOff>56608</xdr:rowOff>
    </xdr:from>
    <xdr:ext cx="534377"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752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49047</xdr:rowOff>
    </xdr:from>
    <xdr:to>
      <xdr:col>1</xdr:col>
      <xdr:colOff>485775</xdr:colOff>
      <xdr:row>57</xdr:row>
      <xdr:rowOff>150647</xdr:rowOff>
    </xdr:to>
    <xdr:sp macro="" textlink="">
      <xdr:nvSpPr>
        <xdr:cNvPr id="103" name="円/楕円 102">
          <a:extLst>
            <a:ext uri="{FF2B5EF4-FFF2-40B4-BE49-F238E27FC236}">
              <a16:creationId xmlns:a16="http://schemas.microsoft.com/office/drawing/2014/main" xmlns="" id="{00000000-0008-0000-0700-000067000000}"/>
            </a:ext>
          </a:extLst>
        </xdr:cNvPr>
        <xdr:cNvSpPr/>
      </xdr:nvSpPr>
      <xdr:spPr>
        <a:xfrm>
          <a:off x="1079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167174</xdr:rowOff>
    </xdr:from>
    <xdr:ext cx="534377"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863111" y="95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5" name="正方形/長方形 104">
          <a:extLst>
            <a:ext uri="{FF2B5EF4-FFF2-40B4-BE49-F238E27FC236}">
              <a16:creationId xmlns:a16="http://schemas.microsoft.com/office/drawing/2014/main" xmlns="" id="{00000000-0008-0000-0700-000069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06" name="正方形/長方形 105">
          <a:extLst>
            <a:ext uri="{FF2B5EF4-FFF2-40B4-BE49-F238E27FC236}">
              <a16:creationId xmlns:a16="http://schemas.microsoft.com/office/drawing/2014/main" xmlns="" id="{00000000-0008-0000-0700-00006A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07" name="正方形/長方形 106">
          <a:extLst>
            <a:ext uri="{FF2B5EF4-FFF2-40B4-BE49-F238E27FC236}">
              <a16:creationId xmlns:a16="http://schemas.microsoft.com/office/drawing/2014/main" xmlns="" id="{00000000-0008-0000-0700-00006B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8" name="正方形/長方形 107">
          <a:extLst>
            <a:ext uri="{FF2B5EF4-FFF2-40B4-BE49-F238E27FC236}">
              <a16:creationId xmlns:a16="http://schemas.microsoft.com/office/drawing/2014/main" xmlns="" id="{00000000-0008-0000-0700-00006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17" name="テキスト ボックス 116">
          <a:extLst>
            <a:ext uri="{FF2B5EF4-FFF2-40B4-BE49-F238E27FC236}">
              <a16:creationId xmlns:a16="http://schemas.microsoft.com/office/drawing/2014/main" xmlns="" id="{00000000-0008-0000-0700-00007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0" name="民生費グラフ枠">
          <a:extLst>
            <a:ext uri="{FF2B5EF4-FFF2-40B4-BE49-F238E27FC236}">
              <a16:creationId xmlns:a16="http://schemas.microsoft.com/office/drawing/2014/main" xmlns="" id="{00000000-0008-0000-0700-00007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71069</xdr:rowOff>
    </xdr:from>
    <xdr:to>
      <xdr:col>6</xdr:col>
      <xdr:colOff>561975</xdr:colOff>
      <xdr:row>71</xdr:row>
      <xdr:rowOff>1219</xdr:rowOff>
    </xdr:to>
    <xdr:sp macro="" textlink="">
      <xdr:nvSpPr>
        <xdr:cNvPr id="126" name="円/楕円 125">
          <a:extLst>
            <a:ext uri="{FF2B5EF4-FFF2-40B4-BE49-F238E27FC236}">
              <a16:creationId xmlns:a16="http://schemas.microsoft.com/office/drawing/2014/main" xmlns="" id="{00000000-0008-0000-0700-00007E000000}"/>
            </a:ext>
          </a:extLst>
        </xdr:cNvPr>
        <xdr:cNvSpPr/>
      </xdr:nvSpPr>
      <xdr:spPr>
        <a:xfrm>
          <a:off x="4584700" y="120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70</xdr:row>
      <xdr:rowOff>121869</xdr:rowOff>
    </xdr:from>
    <xdr:to>
      <xdr:col>6</xdr:col>
      <xdr:colOff>511175</xdr:colOff>
      <xdr:row>74</xdr:row>
      <xdr:rowOff>8827</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3797300" y="12123369"/>
          <a:ext cx="838200" cy="5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144746</xdr:rowOff>
    </xdr:from>
    <xdr:ext cx="534377" cy="259045"/>
    <xdr:sp macro="" textlink="">
      <xdr:nvSpPr>
        <xdr:cNvPr id="128" name="民生費該当値テキスト">
          <a:extLst>
            <a:ext uri="{FF2B5EF4-FFF2-40B4-BE49-F238E27FC236}">
              <a16:creationId xmlns:a16="http://schemas.microsoft.com/office/drawing/2014/main" xmlns="" id="{00000000-0008-0000-0700-000080000000}"/>
            </a:ext>
          </a:extLst>
        </xdr:cNvPr>
        <xdr:cNvSpPr txBox="1"/>
      </xdr:nvSpPr>
      <xdr:spPr>
        <a:xfrm>
          <a:off x="4686300" y="11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129477</xdr:rowOff>
    </xdr:from>
    <xdr:to>
      <xdr:col>5</xdr:col>
      <xdr:colOff>409575</xdr:colOff>
      <xdr:row>74</xdr:row>
      <xdr:rowOff>59627</xdr:rowOff>
    </xdr:to>
    <xdr:sp macro="" textlink="">
      <xdr:nvSpPr>
        <xdr:cNvPr id="129" name="円/楕円 128">
          <a:extLst>
            <a:ext uri="{FF2B5EF4-FFF2-40B4-BE49-F238E27FC236}">
              <a16:creationId xmlns:a16="http://schemas.microsoft.com/office/drawing/2014/main" xmlns="" id="{00000000-0008-0000-0700-000081000000}"/>
            </a:ext>
          </a:extLst>
        </xdr:cNvPr>
        <xdr:cNvSpPr/>
      </xdr:nvSpPr>
      <xdr:spPr>
        <a:xfrm>
          <a:off x="3746500" y="12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8827</xdr:rowOff>
    </xdr:from>
    <xdr:to>
      <xdr:col>5</xdr:col>
      <xdr:colOff>358775</xdr:colOff>
      <xdr:row>76</xdr:row>
      <xdr:rowOff>104153</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2908300" y="12696127"/>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72</xdr:row>
      <xdr:rowOff>76154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517411" y="12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53353</xdr:rowOff>
    </xdr:from>
    <xdr:to>
      <xdr:col>4</xdr:col>
      <xdr:colOff>206375</xdr:colOff>
      <xdr:row>76</xdr:row>
      <xdr:rowOff>154953</xdr:rowOff>
    </xdr:to>
    <xdr:sp macro="" textlink="">
      <xdr:nvSpPr>
        <xdr:cNvPr id="132" name="円/楕円 131">
          <a:extLst>
            <a:ext uri="{FF2B5EF4-FFF2-40B4-BE49-F238E27FC236}">
              <a16:creationId xmlns:a16="http://schemas.microsoft.com/office/drawing/2014/main" xmlns="" id="{00000000-0008-0000-0700-000084000000}"/>
            </a:ext>
          </a:extLst>
        </xdr:cNvPr>
        <xdr:cNvSpPr/>
      </xdr:nvSpPr>
      <xdr:spPr>
        <a:xfrm>
          <a:off x="2857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76</xdr:row>
      <xdr:rowOff>104153</xdr:rowOff>
    </xdr:from>
    <xdr:to>
      <xdr:col>4</xdr:col>
      <xdr:colOff>155575</xdr:colOff>
      <xdr:row>77</xdr:row>
      <xdr:rowOff>82435</xdr:rowOff>
    </xdr:to>
    <xdr:cxnSp macro="">
      <xdr:nvCxnSpPr>
        <xdr:cNvPr id="133" name="直線コネクタ 132">
          <a:extLst>
            <a:ext uri="{FF2B5EF4-FFF2-40B4-BE49-F238E27FC236}">
              <a16:creationId xmlns:a16="http://schemas.microsoft.com/office/drawing/2014/main" xmlns="" id="{00000000-0008-0000-0700-000085000000}"/>
            </a:ext>
          </a:extLst>
        </xdr:cNvPr>
        <xdr:cNvCxnSpPr/>
      </xdr:nvCxnSpPr>
      <xdr:spPr>
        <a:xfrm flipV="1">
          <a:off x="2019300" y="13134353"/>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75</xdr:row>
      <xdr:rowOff>30</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641111" y="128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31635</xdr:rowOff>
    </xdr:from>
    <xdr:to>
      <xdr:col>3</xdr:col>
      <xdr:colOff>3175</xdr:colOff>
      <xdr:row>77</xdr:row>
      <xdr:rowOff>133235</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1968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77</xdr:row>
      <xdr:rowOff>3339</xdr:rowOff>
    </xdr:from>
    <xdr:to>
      <xdr:col>2</xdr:col>
      <xdr:colOff>638175</xdr:colOff>
      <xdr:row>77</xdr:row>
      <xdr:rowOff>82435</xdr:rowOff>
    </xdr:to>
    <xdr:cxnSp macro="">
      <xdr:nvCxnSpPr>
        <xdr:cNvPr id="136" name="直線コネクタ 135">
          <a:extLst>
            <a:ext uri="{FF2B5EF4-FFF2-40B4-BE49-F238E27FC236}">
              <a16:creationId xmlns:a16="http://schemas.microsoft.com/office/drawing/2014/main" xmlns="" id="{00000000-0008-0000-0700-000088000000}"/>
            </a:ext>
          </a:extLst>
        </xdr:cNvPr>
        <xdr:cNvCxnSpPr/>
      </xdr:nvCxnSpPr>
      <xdr:spPr>
        <a:xfrm>
          <a:off x="1130300" y="1320498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75</xdr:row>
      <xdr:rowOff>149762</xdr:rowOff>
    </xdr:from>
    <xdr:ext cx="534377"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752111" y="130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123989</xdr:rowOff>
    </xdr:from>
    <xdr:to>
      <xdr:col>1</xdr:col>
      <xdr:colOff>485775</xdr:colOff>
      <xdr:row>77</xdr:row>
      <xdr:rowOff>54139</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1079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70667</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863111" y="129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0" name="正方形/長方形 139">
          <a:extLst>
            <a:ext uri="{FF2B5EF4-FFF2-40B4-BE49-F238E27FC236}">
              <a16:creationId xmlns:a16="http://schemas.microsoft.com/office/drawing/2014/main" xmlns="" id="{00000000-0008-0000-0700-00008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1" name="正方形/長方形 140">
          <a:extLst>
            <a:ext uri="{FF2B5EF4-FFF2-40B4-BE49-F238E27FC236}">
              <a16:creationId xmlns:a16="http://schemas.microsoft.com/office/drawing/2014/main" xmlns="" id="{00000000-0008-0000-0700-00008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42" name="正方形/長方形 141">
          <a:extLst>
            <a:ext uri="{FF2B5EF4-FFF2-40B4-BE49-F238E27FC236}">
              <a16:creationId xmlns:a16="http://schemas.microsoft.com/office/drawing/2014/main" xmlns="" id="{00000000-0008-0000-0700-00008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5" name="直線コネクタ 144">
          <a:extLst>
            <a:ext uri="{FF2B5EF4-FFF2-40B4-BE49-F238E27FC236}">
              <a16:creationId xmlns:a16="http://schemas.microsoft.com/office/drawing/2014/main" xmlns="" id="{00000000-0008-0000-0700-00009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47" name="直線コネクタ 146">
          <a:extLst>
            <a:ext uri="{FF2B5EF4-FFF2-40B4-BE49-F238E27FC236}">
              <a16:creationId xmlns:a16="http://schemas.microsoft.com/office/drawing/2014/main" xmlns="" id="{00000000-0008-0000-0700-00009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49" name="直線コネクタ 148">
          <a:extLst>
            <a:ext uri="{FF2B5EF4-FFF2-40B4-BE49-F238E27FC236}">
              <a16:creationId xmlns:a16="http://schemas.microsoft.com/office/drawing/2014/main" xmlns="" id="{00000000-0008-0000-0700-00009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1" name="直線コネクタ 150">
          <a:extLst>
            <a:ext uri="{FF2B5EF4-FFF2-40B4-BE49-F238E27FC236}">
              <a16:creationId xmlns:a16="http://schemas.microsoft.com/office/drawing/2014/main" xmlns="" id="{00000000-0008-0000-0700-00009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57" name="衛生費グラフ枠">
          <a:extLst>
            <a:ext uri="{FF2B5EF4-FFF2-40B4-BE49-F238E27FC236}">
              <a16:creationId xmlns:a16="http://schemas.microsoft.com/office/drawing/2014/main" xmlns="" id="{00000000-0008-0000-0700-00009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161595</xdr:rowOff>
    </xdr:from>
    <xdr:to>
      <xdr:col>6</xdr:col>
      <xdr:colOff>561975</xdr:colOff>
      <xdr:row>98</xdr:row>
      <xdr:rowOff>91745</xdr:rowOff>
    </xdr:to>
    <xdr:sp macro="" textlink="">
      <xdr:nvSpPr>
        <xdr:cNvPr id="163" name="円/楕円 162">
          <a:extLst>
            <a:ext uri="{FF2B5EF4-FFF2-40B4-BE49-F238E27FC236}">
              <a16:creationId xmlns:a16="http://schemas.microsoft.com/office/drawing/2014/main" xmlns="" id="{00000000-0008-0000-0700-0000A3000000}"/>
            </a:ext>
          </a:extLst>
        </xdr:cNvPr>
        <xdr:cNvSpPr/>
      </xdr:nvSpPr>
      <xdr:spPr>
        <a:xfrm>
          <a:off x="45847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90</xdr:row>
      <xdr:rowOff>154330</xdr:rowOff>
    </xdr:from>
    <xdr:to>
      <xdr:col>6</xdr:col>
      <xdr:colOff>511175</xdr:colOff>
      <xdr:row>98</xdr:row>
      <xdr:rowOff>40945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3797300" y="15584830"/>
          <a:ext cx="838200" cy="12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63822</xdr:rowOff>
    </xdr:from>
    <xdr:ext cx="534377" cy="259045"/>
    <xdr:sp macro="" textlink="">
      <xdr:nvSpPr>
        <xdr:cNvPr id="165" name="衛生費該当値テキスト">
          <a:extLst>
            <a:ext uri="{FF2B5EF4-FFF2-40B4-BE49-F238E27FC236}">
              <a16:creationId xmlns:a16="http://schemas.microsoft.com/office/drawing/2014/main" xmlns="" id="{00000000-0008-0000-0700-0000A5000000}"/>
            </a:ext>
          </a:extLst>
        </xdr:cNvPr>
        <xdr:cNvSpPr txBox="1"/>
      </xdr:nvSpPr>
      <xdr:spPr>
        <a:xfrm>
          <a:off x="4686300" y="166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103530</xdr:rowOff>
    </xdr:from>
    <xdr:to>
      <xdr:col>5</xdr:col>
      <xdr:colOff>409575</xdr:colOff>
      <xdr:row>91</xdr:row>
      <xdr:rowOff>33680</xdr:rowOff>
    </xdr:to>
    <xdr:sp macro="" textlink="">
      <xdr:nvSpPr>
        <xdr:cNvPr id="166" name="円/楕円 165">
          <a:extLst>
            <a:ext uri="{FF2B5EF4-FFF2-40B4-BE49-F238E27FC236}">
              <a16:creationId xmlns:a16="http://schemas.microsoft.com/office/drawing/2014/main" xmlns="" id="{00000000-0008-0000-0700-0000A6000000}"/>
            </a:ext>
          </a:extLst>
        </xdr:cNvPr>
        <xdr:cNvSpPr/>
      </xdr:nvSpPr>
      <xdr:spPr>
        <a:xfrm>
          <a:off x="3746500" y="155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44145</xdr:rowOff>
    </xdr:from>
    <xdr:to>
      <xdr:col>5</xdr:col>
      <xdr:colOff>358775</xdr:colOff>
      <xdr:row>90</xdr:row>
      <xdr:rowOff>154330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2908300" y="1547464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89</xdr:row>
      <xdr:rowOff>50207</xdr:rowOff>
    </xdr:from>
    <xdr:ext cx="534377"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3517411" y="153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18,968</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164795</xdr:rowOff>
    </xdr:from>
    <xdr:to>
      <xdr:col>4</xdr:col>
      <xdr:colOff>206375</xdr:colOff>
      <xdr:row>90</xdr:row>
      <xdr:rowOff>94945</xdr:rowOff>
    </xdr:to>
    <xdr:sp macro="" textlink="">
      <xdr:nvSpPr>
        <xdr:cNvPr id="169" name="円/楕円 168">
          <a:extLst>
            <a:ext uri="{FF2B5EF4-FFF2-40B4-BE49-F238E27FC236}">
              <a16:creationId xmlns:a16="http://schemas.microsoft.com/office/drawing/2014/main" xmlns="" id="{00000000-0008-0000-0700-0000A9000000}"/>
            </a:ext>
          </a:extLst>
        </xdr:cNvPr>
        <xdr:cNvSpPr/>
      </xdr:nvSpPr>
      <xdr:spPr>
        <a:xfrm>
          <a:off x="2857500" y="154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90</xdr:row>
      <xdr:rowOff>44145</xdr:rowOff>
    </xdr:from>
    <xdr:to>
      <xdr:col>4</xdr:col>
      <xdr:colOff>155575</xdr:colOff>
      <xdr:row>96</xdr:row>
      <xdr:rowOff>61061</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2019300" y="15474645"/>
          <a:ext cx="889000" cy="104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88</xdr:row>
      <xdr:rowOff>111472</xdr:rowOff>
    </xdr:from>
    <xdr:ext cx="534377"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2641111" y="151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10261</xdr:rowOff>
    </xdr:from>
    <xdr:to>
      <xdr:col>3</xdr:col>
      <xdr:colOff>3175</xdr:colOff>
      <xdr:row>96</xdr:row>
      <xdr:rowOff>111861</xdr:rowOff>
    </xdr:to>
    <xdr:sp macro="" textlink="">
      <xdr:nvSpPr>
        <xdr:cNvPr id="172" name="円/楕円 171">
          <a:extLst>
            <a:ext uri="{FF2B5EF4-FFF2-40B4-BE49-F238E27FC236}">
              <a16:creationId xmlns:a16="http://schemas.microsoft.com/office/drawing/2014/main" xmlns="" id="{00000000-0008-0000-0700-0000AC000000}"/>
            </a:ext>
          </a:extLst>
        </xdr:cNvPr>
        <xdr:cNvSpPr/>
      </xdr:nvSpPr>
      <xdr:spPr>
        <a:xfrm>
          <a:off x="1968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96</xdr:row>
      <xdr:rowOff>61061</xdr:rowOff>
    </xdr:from>
    <xdr:to>
      <xdr:col>2</xdr:col>
      <xdr:colOff>638175</xdr:colOff>
      <xdr:row>96</xdr:row>
      <xdr:rowOff>114097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1130300" y="16520261"/>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94</xdr:row>
      <xdr:rowOff>128388</xdr:rowOff>
    </xdr:from>
    <xdr:ext cx="534377"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752111"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63297</xdr:rowOff>
    </xdr:from>
    <xdr:to>
      <xdr:col>1</xdr:col>
      <xdr:colOff>485775</xdr:colOff>
      <xdr:row>96</xdr:row>
      <xdr:rowOff>164897</xdr:rowOff>
    </xdr:to>
    <xdr:sp macro="" textlink="">
      <xdr:nvSpPr>
        <xdr:cNvPr id="175" name="円/楕円 174">
          <a:extLst>
            <a:ext uri="{FF2B5EF4-FFF2-40B4-BE49-F238E27FC236}">
              <a16:creationId xmlns:a16="http://schemas.microsoft.com/office/drawing/2014/main" xmlns="" id="{00000000-0008-0000-0700-0000AF000000}"/>
            </a:ext>
          </a:extLst>
        </xdr:cNvPr>
        <xdr:cNvSpPr/>
      </xdr:nvSpPr>
      <xdr:spPr>
        <a:xfrm>
          <a:off x="1079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9974</xdr:rowOff>
    </xdr:from>
    <xdr:ext cx="534377"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863111" y="16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77" name="正方形/長方形 176">
          <a:extLst>
            <a:ext uri="{FF2B5EF4-FFF2-40B4-BE49-F238E27FC236}">
              <a16:creationId xmlns:a16="http://schemas.microsoft.com/office/drawing/2014/main" xmlns="" id="{00000000-0008-0000-0700-0000B1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78" name="正方形/長方形 177">
          <a:extLst>
            <a:ext uri="{FF2B5EF4-FFF2-40B4-BE49-F238E27FC236}">
              <a16:creationId xmlns:a16="http://schemas.microsoft.com/office/drawing/2014/main" xmlns="" id="{00000000-0008-0000-0700-0000B2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79" name="正方形/長方形 178">
          <a:extLst>
            <a:ext uri="{FF2B5EF4-FFF2-40B4-BE49-F238E27FC236}">
              <a16:creationId xmlns:a16="http://schemas.microsoft.com/office/drawing/2014/main" xmlns="" id="{00000000-0008-0000-0700-0000B3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0" name="正方形/長方形 179">
          <a:extLst>
            <a:ext uri="{FF2B5EF4-FFF2-40B4-BE49-F238E27FC236}">
              <a16:creationId xmlns:a16="http://schemas.microsoft.com/office/drawing/2014/main" xmlns="" id="{00000000-0008-0000-0700-0000B4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111777</xdr:rowOff>
    </xdr:from>
    <xdr:ext cx="467179"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128105</xdr:rowOff>
    </xdr:from>
    <xdr:ext cx="467179"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192" name="直線コネクタ 191">
          <a:extLst>
            <a:ext uri="{FF2B5EF4-FFF2-40B4-BE49-F238E27FC236}">
              <a16:creationId xmlns:a16="http://schemas.microsoft.com/office/drawing/2014/main" xmlns="" id="{00000000-0008-0000-0700-0000C000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194" name="直線コネクタ 193">
          <a:extLst>
            <a:ext uri="{FF2B5EF4-FFF2-40B4-BE49-F238E27FC236}">
              <a16:creationId xmlns:a16="http://schemas.microsoft.com/office/drawing/2014/main" xmlns="" id="{00000000-0008-0000-0700-0000C200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96" name="直線コネクタ 195">
          <a:extLst>
            <a:ext uri="{FF2B5EF4-FFF2-40B4-BE49-F238E27FC236}">
              <a16:creationId xmlns:a16="http://schemas.microsoft.com/office/drawing/2014/main" xmlns="" id="{00000000-0008-0000-0700-0000C4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98" name="労働費グラフ枠">
          <a:extLst>
            <a:ext uri="{FF2B5EF4-FFF2-40B4-BE49-F238E27FC236}">
              <a16:creationId xmlns:a16="http://schemas.microsoft.com/office/drawing/2014/main" xmlns="" id="{00000000-0008-0000-0700-0000C6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23042</xdr:rowOff>
    </xdr:from>
    <xdr:to>
      <xdr:col>15</xdr:col>
      <xdr:colOff>231775</xdr:colOff>
      <xdr:row>37</xdr:row>
      <xdr:rowOff>124642</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10426700" y="63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9616</xdr:rowOff>
    </xdr:from>
    <xdr:to>
      <xdr:col>15</xdr:col>
      <xdr:colOff>180975</xdr:colOff>
      <xdr:row>37</xdr:row>
      <xdr:rowOff>73842</xdr:rowOff>
    </xdr:to>
    <xdr:cxnSp macro="">
      <xdr:nvCxnSpPr>
        <xdr:cNvPr id="205" name="直線コネクタ 204">
          <a:extLst>
            <a:ext uri="{FF2B5EF4-FFF2-40B4-BE49-F238E27FC236}">
              <a16:creationId xmlns:a16="http://schemas.microsoft.com/office/drawing/2014/main" xmlns="" id="{00000000-0008-0000-0700-0000CD000000}"/>
            </a:ext>
          </a:extLst>
        </xdr:cNvPr>
        <xdr:cNvCxnSpPr/>
      </xdr:nvCxnSpPr>
      <xdr:spPr>
        <a:xfrm>
          <a:off x="9639300" y="6353266"/>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96719</xdr:rowOff>
    </xdr:from>
    <xdr:ext cx="469744" cy="259045"/>
    <xdr:sp macro="" textlink="">
      <xdr:nvSpPr>
        <xdr:cNvPr id="206" name="労働費該当値テキスト">
          <a:extLst>
            <a:ext uri="{FF2B5EF4-FFF2-40B4-BE49-F238E27FC236}">
              <a16:creationId xmlns:a16="http://schemas.microsoft.com/office/drawing/2014/main" xmlns="" id="{00000000-0008-0000-0700-0000CE000000}"/>
            </a:ext>
          </a:extLst>
        </xdr:cNvPr>
        <xdr:cNvSpPr txBox="1"/>
      </xdr:nvSpPr>
      <xdr:spPr>
        <a:xfrm>
          <a:off x="10528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130266</xdr:rowOff>
    </xdr:from>
    <xdr:to>
      <xdr:col>14</xdr:col>
      <xdr:colOff>79375</xdr:colOff>
      <xdr:row>37</xdr:row>
      <xdr:rowOff>60416</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958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9616</xdr:rowOff>
    </xdr:from>
    <xdr:to>
      <xdr:col>14</xdr:col>
      <xdr:colOff>28575</xdr:colOff>
      <xdr:row>38</xdr:row>
      <xdr:rowOff>128815</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flipV="1">
          <a:off x="8750300" y="6353266"/>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76943</xdr:rowOff>
    </xdr:from>
    <xdr:ext cx="469744"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9391727" y="60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78015</xdr:rowOff>
    </xdr:from>
    <xdr:to>
      <xdr:col>12</xdr:col>
      <xdr:colOff>561975</xdr:colOff>
      <xdr:row>39</xdr:row>
      <xdr:rowOff>8165</xdr:rowOff>
    </xdr:to>
    <xdr:sp macro="" textlink="">
      <xdr:nvSpPr>
        <xdr:cNvPr id="210" name="円/楕円 209">
          <a:extLst>
            <a:ext uri="{FF2B5EF4-FFF2-40B4-BE49-F238E27FC236}">
              <a16:creationId xmlns:a16="http://schemas.microsoft.com/office/drawing/2014/main" xmlns="" id="{00000000-0008-0000-0700-0000D2000000}"/>
            </a:ext>
          </a:extLst>
        </xdr:cNvPr>
        <xdr:cNvSpPr/>
      </xdr:nvSpPr>
      <xdr:spPr>
        <a:xfrm>
          <a:off x="8699500" y="65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36</xdr:row>
      <xdr:rowOff>49349</xdr:rowOff>
    </xdr:from>
    <xdr:to>
      <xdr:col>12</xdr:col>
      <xdr:colOff>511175</xdr:colOff>
      <xdr:row>38</xdr:row>
      <xdr:rowOff>128815</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861300" y="6221549"/>
          <a:ext cx="889000" cy="4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37</xdr:row>
      <xdr:rowOff>24691</xdr:rowOff>
    </xdr:from>
    <xdr:ext cx="469744"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8515427" y="636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169999</xdr:rowOff>
    </xdr:from>
    <xdr:to>
      <xdr:col>11</xdr:col>
      <xdr:colOff>358775</xdr:colOff>
      <xdr:row>36</xdr:row>
      <xdr:rowOff>100149</xdr:rowOff>
    </xdr:to>
    <xdr:sp macro="" textlink="">
      <xdr:nvSpPr>
        <xdr:cNvPr id="213" name="円/楕円 212">
          <a:extLst>
            <a:ext uri="{FF2B5EF4-FFF2-40B4-BE49-F238E27FC236}">
              <a16:creationId xmlns:a16="http://schemas.microsoft.com/office/drawing/2014/main" xmlns="" id="{00000000-0008-0000-0700-0000D5000000}"/>
            </a:ext>
          </a:extLst>
        </xdr:cNvPr>
        <xdr:cNvSpPr/>
      </xdr:nvSpPr>
      <xdr:spPr>
        <a:xfrm>
          <a:off x="7810500" y="61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30</xdr:row>
      <xdr:rowOff>89626</xdr:rowOff>
    </xdr:from>
    <xdr:to>
      <xdr:col>11</xdr:col>
      <xdr:colOff>307975</xdr:colOff>
      <xdr:row>36</xdr:row>
      <xdr:rowOff>49349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6972300" y="5233126"/>
          <a:ext cx="889000" cy="9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34</xdr:row>
      <xdr:rowOff>116676</xdr:rowOff>
    </xdr:from>
    <xdr:ext cx="469744"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626427" y="594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38826</xdr:rowOff>
    </xdr:from>
    <xdr:to>
      <xdr:col>10</xdr:col>
      <xdr:colOff>155575</xdr:colOff>
      <xdr:row>30</xdr:row>
      <xdr:rowOff>140426</xdr:rowOff>
    </xdr:to>
    <xdr:sp macro="" textlink="">
      <xdr:nvSpPr>
        <xdr:cNvPr id="216" name="円/楕円 215">
          <a:extLst>
            <a:ext uri="{FF2B5EF4-FFF2-40B4-BE49-F238E27FC236}">
              <a16:creationId xmlns:a16="http://schemas.microsoft.com/office/drawing/2014/main" xmlns="" id="{00000000-0008-0000-0700-0000D8000000}"/>
            </a:ext>
          </a:extLst>
        </xdr:cNvPr>
        <xdr:cNvSpPr/>
      </xdr:nvSpPr>
      <xdr:spPr>
        <a:xfrm>
          <a:off x="6921500" y="51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156953</xdr:rowOff>
    </xdr:from>
    <xdr:ext cx="469744"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6737427" y="49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20" name="正方形/長方形 219">
          <a:extLst>
            <a:ext uri="{FF2B5EF4-FFF2-40B4-BE49-F238E27FC236}">
              <a16:creationId xmlns:a16="http://schemas.microsoft.com/office/drawing/2014/main" xmlns="" id="{00000000-0008-0000-0700-0000DC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1" name="正方形/長方形 220">
          <a:extLst>
            <a:ext uri="{FF2B5EF4-FFF2-40B4-BE49-F238E27FC236}">
              <a16:creationId xmlns:a16="http://schemas.microsoft.com/office/drawing/2014/main" xmlns="" id="{00000000-0008-0000-0700-0000DD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111777</xdr:rowOff>
    </xdr:from>
    <xdr:ext cx="46717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168927</xdr:rowOff>
    </xdr:from>
    <xdr:ext cx="46717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54627</xdr:rowOff>
    </xdr:from>
    <xdr:ext cx="46717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111777</xdr:rowOff>
    </xdr:from>
    <xdr:ext cx="46717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49</xdr:row>
      <xdr:rowOff>168927</xdr:rowOff>
    </xdr:from>
    <xdr:ext cx="46717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47</xdr:row>
      <xdr:rowOff>54627</xdr:rowOff>
    </xdr:from>
    <xdr:ext cx="46717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35" name="農林水産業費グラフ枠">
          <a:extLst>
            <a:ext uri="{FF2B5EF4-FFF2-40B4-BE49-F238E27FC236}">
              <a16:creationId xmlns:a16="http://schemas.microsoft.com/office/drawing/2014/main" xmlns="" id="{00000000-0008-0000-0700-0000EB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6604</xdr:rowOff>
    </xdr:from>
    <xdr:to>
      <xdr:col>15</xdr:col>
      <xdr:colOff>231775</xdr:colOff>
      <xdr:row>52</xdr:row>
      <xdr:rowOff>108204</xdr:rowOff>
    </xdr:to>
    <xdr:sp macro="" textlink="">
      <xdr:nvSpPr>
        <xdr:cNvPr id="241" name="円/楕円 240">
          <a:extLst>
            <a:ext uri="{FF2B5EF4-FFF2-40B4-BE49-F238E27FC236}">
              <a16:creationId xmlns:a16="http://schemas.microsoft.com/office/drawing/2014/main" xmlns="" id="{00000000-0008-0000-0700-0000F1000000}"/>
            </a:ext>
          </a:extLst>
        </xdr:cNvPr>
        <xdr:cNvSpPr/>
      </xdr:nvSpPr>
      <xdr:spPr>
        <a:xfrm>
          <a:off x="104267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52</xdr:row>
      <xdr:rowOff>57404</xdr:rowOff>
    </xdr:from>
    <xdr:to>
      <xdr:col>15</xdr:col>
      <xdr:colOff>180975</xdr:colOff>
      <xdr:row>56</xdr:row>
      <xdr:rowOff>93980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9639300" y="8972804"/>
          <a:ext cx="8382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80281</xdr:rowOff>
    </xdr:from>
    <xdr:ext cx="469744" cy="259045"/>
    <xdr:sp macro="" textlink="">
      <xdr:nvSpPr>
        <xdr:cNvPr id="243" name="農林水産業費該当値テキスト">
          <a:extLst>
            <a:ext uri="{FF2B5EF4-FFF2-40B4-BE49-F238E27FC236}">
              <a16:creationId xmlns:a16="http://schemas.microsoft.com/office/drawing/2014/main" xmlns="" id="{00000000-0008-0000-0700-0000F3000000}"/>
            </a:ext>
          </a:extLst>
        </xdr:cNvPr>
        <xdr:cNvSpPr txBox="1"/>
      </xdr:nvSpPr>
      <xdr:spPr>
        <a:xfrm>
          <a:off x="10528300" y="88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43180</xdr:rowOff>
    </xdr:from>
    <xdr:to>
      <xdr:col>14</xdr:col>
      <xdr:colOff>79375</xdr:colOff>
      <xdr:row>56</xdr:row>
      <xdr:rowOff>144780</xdr:rowOff>
    </xdr:to>
    <xdr:sp macro="" textlink="">
      <xdr:nvSpPr>
        <xdr:cNvPr id="244" name="円/楕円 243">
          <a:extLst>
            <a:ext uri="{FF2B5EF4-FFF2-40B4-BE49-F238E27FC236}">
              <a16:creationId xmlns:a16="http://schemas.microsoft.com/office/drawing/2014/main" xmlns="" id="{00000000-0008-0000-0700-0000F4000000}"/>
            </a:ext>
          </a:extLst>
        </xdr:cNvPr>
        <xdr:cNvSpPr/>
      </xdr:nvSpPr>
      <xdr:spPr>
        <a:xfrm>
          <a:off x="958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96266</xdr:rowOff>
    </xdr:from>
    <xdr:to>
      <xdr:col>14</xdr:col>
      <xdr:colOff>28575</xdr:colOff>
      <xdr:row>56</xdr:row>
      <xdr:rowOff>93980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8750300" y="9526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161307</xdr:rowOff>
    </xdr:from>
    <xdr:ext cx="469744"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93917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45466</xdr:rowOff>
    </xdr:from>
    <xdr:to>
      <xdr:col>12</xdr:col>
      <xdr:colOff>561975</xdr:colOff>
      <xdr:row>55</xdr:row>
      <xdr:rowOff>147066</xdr:rowOff>
    </xdr:to>
    <xdr:sp macro="" textlink="">
      <xdr:nvSpPr>
        <xdr:cNvPr id="247" name="円/楕円 246">
          <a:extLst>
            <a:ext uri="{FF2B5EF4-FFF2-40B4-BE49-F238E27FC236}">
              <a16:creationId xmlns:a16="http://schemas.microsoft.com/office/drawing/2014/main" xmlns="" id="{00000000-0008-0000-0700-0000F7000000}"/>
            </a:ext>
          </a:extLst>
        </xdr:cNvPr>
        <xdr:cNvSpPr/>
      </xdr:nvSpPr>
      <xdr:spPr>
        <a:xfrm>
          <a:off x="8699500" y="9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55</xdr:row>
      <xdr:rowOff>96266</xdr:rowOff>
    </xdr:from>
    <xdr:to>
      <xdr:col>12</xdr:col>
      <xdr:colOff>511175</xdr:colOff>
      <xdr:row>58</xdr:row>
      <xdr:rowOff>75692</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7861300" y="9526016"/>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53</xdr:row>
      <xdr:rowOff>163593</xdr:rowOff>
    </xdr:from>
    <xdr:ext cx="469744"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515427"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24892</xdr:rowOff>
    </xdr:from>
    <xdr:to>
      <xdr:col>11</xdr:col>
      <xdr:colOff>358775</xdr:colOff>
      <xdr:row>58</xdr:row>
      <xdr:rowOff>126492</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7810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58</xdr:row>
      <xdr:rowOff>39116</xdr:rowOff>
    </xdr:from>
    <xdr:to>
      <xdr:col>11</xdr:col>
      <xdr:colOff>307975</xdr:colOff>
      <xdr:row>58</xdr:row>
      <xdr:rowOff>75692</xdr:rowOff>
    </xdr:to>
    <xdr:cxnSp macro="">
      <xdr:nvCxnSpPr>
        <xdr:cNvPr id="251" name="直線コネクタ 250">
          <a:extLst>
            <a:ext uri="{FF2B5EF4-FFF2-40B4-BE49-F238E27FC236}">
              <a16:creationId xmlns:a16="http://schemas.microsoft.com/office/drawing/2014/main" xmlns="" id="{00000000-0008-0000-0700-0000FB000000}"/>
            </a:ext>
          </a:extLst>
        </xdr:cNvPr>
        <xdr:cNvCxnSpPr/>
      </xdr:nvCxnSpPr>
      <xdr:spPr>
        <a:xfrm>
          <a:off x="6972300" y="9983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56</xdr:row>
      <xdr:rowOff>143019</xdr:rowOff>
    </xdr:from>
    <xdr:ext cx="469744"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7626427"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159766</xdr:rowOff>
    </xdr:from>
    <xdr:to>
      <xdr:col>10</xdr:col>
      <xdr:colOff>155575</xdr:colOff>
      <xdr:row>58</xdr:row>
      <xdr:rowOff>89916</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6921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106443</xdr:rowOff>
    </xdr:from>
    <xdr:ext cx="469744"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6737427" y="97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55" name="正方形/長方形 254">
          <a:extLst>
            <a:ext uri="{FF2B5EF4-FFF2-40B4-BE49-F238E27FC236}">
              <a16:creationId xmlns:a16="http://schemas.microsoft.com/office/drawing/2014/main" xmlns="" id="{00000000-0008-0000-0700-0000FF00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0" name="直線コネクタ 259">
          <a:extLst>
            <a:ext uri="{FF2B5EF4-FFF2-40B4-BE49-F238E27FC236}">
              <a16:creationId xmlns:a16="http://schemas.microsoft.com/office/drawing/2014/main" xmlns="" id="{00000000-0008-0000-0700-00000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262" name="直線コネクタ 261">
          <a:extLst>
            <a:ext uri="{FF2B5EF4-FFF2-40B4-BE49-F238E27FC236}">
              <a16:creationId xmlns:a16="http://schemas.microsoft.com/office/drawing/2014/main" xmlns="" id="{00000000-0008-0000-0700-00000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264" name="直線コネクタ 263">
          <a:extLst>
            <a:ext uri="{FF2B5EF4-FFF2-40B4-BE49-F238E27FC236}">
              <a16:creationId xmlns:a16="http://schemas.microsoft.com/office/drawing/2014/main" xmlns="" id="{00000000-0008-0000-0700-00000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76" name="商工費グラフ枠">
          <a:extLst>
            <a:ext uri="{FF2B5EF4-FFF2-40B4-BE49-F238E27FC236}">
              <a16:creationId xmlns:a16="http://schemas.microsoft.com/office/drawing/2014/main" xmlns="" id="{00000000-0008-0000-0700-00001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90206</xdr:rowOff>
    </xdr:from>
    <xdr:to>
      <xdr:col>15</xdr:col>
      <xdr:colOff>231775</xdr:colOff>
      <xdr:row>71</xdr:row>
      <xdr:rowOff>20356</xdr:rowOff>
    </xdr:to>
    <xdr:sp macro="" textlink="">
      <xdr:nvSpPr>
        <xdr:cNvPr id="282" name="円/楕円 281">
          <a:extLst>
            <a:ext uri="{FF2B5EF4-FFF2-40B4-BE49-F238E27FC236}">
              <a16:creationId xmlns:a16="http://schemas.microsoft.com/office/drawing/2014/main" xmlns="" id="{00000000-0008-0000-0700-00001A010000}"/>
            </a:ext>
          </a:extLst>
        </xdr:cNvPr>
        <xdr:cNvSpPr/>
      </xdr:nvSpPr>
      <xdr:spPr>
        <a:xfrm>
          <a:off x="10426700" y="12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70</xdr:row>
      <xdr:rowOff>141006</xdr:rowOff>
    </xdr:from>
    <xdr:to>
      <xdr:col>15</xdr:col>
      <xdr:colOff>180975</xdr:colOff>
      <xdr:row>72</xdr:row>
      <xdr:rowOff>66874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9639300" y="12142506"/>
          <a:ext cx="838200" cy="26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163883</xdr:rowOff>
    </xdr:from>
    <xdr:ext cx="534377" cy="259045"/>
    <xdr:sp macro="" textlink="">
      <xdr:nvSpPr>
        <xdr:cNvPr id="284" name="商工費該当値テキスト">
          <a:extLst>
            <a:ext uri="{FF2B5EF4-FFF2-40B4-BE49-F238E27FC236}">
              <a16:creationId xmlns:a16="http://schemas.microsoft.com/office/drawing/2014/main" xmlns="" id="{00000000-0008-0000-0700-00001C010000}"/>
            </a:ext>
          </a:extLst>
        </xdr:cNvPr>
        <xdr:cNvSpPr txBox="1"/>
      </xdr:nvSpPr>
      <xdr:spPr>
        <a:xfrm>
          <a:off x="10528300" y="119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16074</xdr:rowOff>
    </xdr:from>
    <xdr:to>
      <xdr:col>14</xdr:col>
      <xdr:colOff>79375</xdr:colOff>
      <xdr:row>72</xdr:row>
      <xdr:rowOff>117674</xdr:rowOff>
    </xdr:to>
    <xdr:sp macro="" textlink="">
      <xdr:nvSpPr>
        <xdr:cNvPr id="285" name="円/楕円 284">
          <a:extLst>
            <a:ext uri="{FF2B5EF4-FFF2-40B4-BE49-F238E27FC236}">
              <a16:creationId xmlns:a16="http://schemas.microsoft.com/office/drawing/2014/main" xmlns="" id="{00000000-0008-0000-0700-00001D010000}"/>
            </a:ext>
          </a:extLst>
        </xdr:cNvPr>
        <xdr:cNvSpPr/>
      </xdr:nvSpPr>
      <xdr:spPr>
        <a:xfrm>
          <a:off x="9588500" y="123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66874</xdr:rowOff>
    </xdr:from>
    <xdr:to>
      <xdr:col>14</xdr:col>
      <xdr:colOff>28575</xdr:colOff>
      <xdr:row>77</xdr:row>
      <xdr:rowOff>57404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8750300" y="12411274"/>
          <a:ext cx="889000" cy="84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70</xdr:row>
      <xdr:rowOff>134201</xdr:rowOff>
    </xdr:from>
    <xdr:ext cx="534377"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9359411" y="121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6604</xdr:rowOff>
    </xdr:from>
    <xdr:to>
      <xdr:col>12</xdr:col>
      <xdr:colOff>561975</xdr:colOff>
      <xdr:row>77</xdr:row>
      <xdr:rowOff>108204</xdr:rowOff>
    </xdr:to>
    <xdr:sp macro="" textlink="">
      <xdr:nvSpPr>
        <xdr:cNvPr id="288" name="円/楕円 287">
          <a:extLst>
            <a:ext uri="{FF2B5EF4-FFF2-40B4-BE49-F238E27FC236}">
              <a16:creationId xmlns:a16="http://schemas.microsoft.com/office/drawing/2014/main" xmlns="" id="{00000000-0008-0000-0700-000020010000}"/>
            </a:ext>
          </a:extLst>
        </xdr:cNvPr>
        <xdr:cNvSpPr/>
      </xdr:nvSpPr>
      <xdr:spPr>
        <a:xfrm>
          <a:off x="8699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75</xdr:row>
      <xdr:rowOff>121412</xdr:rowOff>
    </xdr:from>
    <xdr:to>
      <xdr:col>12</xdr:col>
      <xdr:colOff>511175</xdr:colOff>
      <xdr:row>77</xdr:row>
      <xdr:rowOff>57404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7861300" y="1298016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75</xdr:row>
      <xdr:rowOff>124731</xdr:rowOff>
    </xdr:from>
    <xdr:ext cx="534377"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8483111" y="129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70612</xdr:rowOff>
    </xdr:from>
    <xdr:to>
      <xdr:col>11</xdr:col>
      <xdr:colOff>358775</xdr:colOff>
      <xdr:row>76</xdr:row>
      <xdr:rowOff>763</xdr:rowOff>
    </xdr:to>
    <xdr:sp macro="" textlink="">
      <xdr:nvSpPr>
        <xdr:cNvPr id="291" name="円/楕円 290">
          <a:extLst>
            <a:ext uri="{FF2B5EF4-FFF2-40B4-BE49-F238E27FC236}">
              <a16:creationId xmlns:a16="http://schemas.microsoft.com/office/drawing/2014/main" xmlns="" id="{00000000-0008-0000-0700-000023010000}"/>
            </a:ext>
          </a:extLst>
        </xdr:cNvPr>
        <xdr:cNvSpPr/>
      </xdr:nvSpPr>
      <xdr:spPr>
        <a:xfrm>
          <a:off x="78105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75</xdr:row>
      <xdr:rowOff>121412</xdr:rowOff>
    </xdr:from>
    <xdr:to>
      <xdr:col>11</xdr:col>
      <xdr:colOff>307975</xdr:colOff>
      <xdr:row>78</xdr:row>
      <xdr:rowOff>102144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6972300" y="12980162"/>
          <a:ext cx="889000" cy="4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74</xdr:row>
      <xdr:rowOff>17289</xdr:rowOff>
    </xdr:from>
    <xdr:ext cx="534377"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7594111" y="127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51344</xdr:rowOff>
    </xdr:from>
    <xdr:to>
      <xdr:col>10</xdr:col>
      <xdr:colOff>155575</xdr:colOff>
      <xdr:row>78</xdr:row>
      <xdr:rowOff>152944</xdr:rowOff>
    </xdr:to>
    <xdr:sp macro="" textlink="">
      <xdr:nvSpPr>
        <xdr:cNvPr id="294" name="円/楕円 293">
          <a:extLst>
            <a:ext uri="{FF2B5EF4-FFF2-40B4-BE49-F238E27FC236}">
              <a16:creationId xmlns:a16="http://schemas.microsoft.com/office/drawing/2014/main" xmlns="" id="{00000000-0008-0000-0700-000026010000}"/>
            </a:ext>
          </a:extLst>
        </xdr:cNvPr>
        <xdr:cNvSpPr/>
      </xdr:nvSpPr>
      <xdr:spPr>
        <a:xfrm>
          <a:off x="6921500" y="13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169471</xdr:rowOff>
    </xdr:from>
    <xdr:ext cx="534377"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705111" y="131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96" name="正方形/長方形 295">
          <a:extLst>
            <a:ext uri="{FF2B5EF4-FFF2-40B4-BE49-F238E27FC236}">
              <a16:creationId xmlns:a16="http://schemas.microsoft.com/office/drawing/2014/main" xmlns="" id="{00000000-0008-0000-0700-00002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97" name="正方形/長方形 296">
          <a:extLst>
            <a:ext uri="{FF2B5EF4-FFF2-40B4-BE49-F238E27FC236}">
              <a16:creationId xmlns:a16="http://schemas.microsoft.com/office/drawing/2014/main" xmlns="" id="{00000000-0008-0000-0700-00002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8" name="正方形/長方形 297">
          <a:extLst>
            <a:ext uri="{FF2B5EF4-FFF2-40B4-BE49-F238E27FC236}">
              <a16:creationId xmlns:a16="http://schemas.microsoft.com/office/drawing/2014/main" xmlns="" id="{00000000-0008-0000-0700-00002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9" name="正方形/長方形 298">
          <a:extLst>
            <a:ext uri="{FF2B5EF4-FFF2-40B4-BE49-F238E27FC236}">
              <a16:creationId xmlns:a16="http://schemas.microsoft.com/office/drawing/2014/main" xmlns="" id="{00000000-0008-0000-0700-00002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311" name="直線コネクタ 310">
          <a:extLst>
            <a:ext uri="{FF2B5EF4-FFF2-40B4-BE49-F238E27FC236}">
              <a16:creationId xmlns:a16="http://schemas.microsoft.com/office/drawing/2014/main" xmlns="" id="{00000000-0008-0000-0700-00003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313" name="直線コネクタ 312">
          <a:extLst>
            <a:ext uri="{FF2B5EF4-FFF2-40B4-BE49-F238E27FC236}">
              <a16:creationId xmlns:a16="http://schemas.microsoft.com/office/drawing/2014/main" xmlns="" id="{00000000-0008-0000-0700-00003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15" name="直線コネクタ 314">
          <a:extLst>
            <a:ext uri="{FF2B5EF4-FFF2-40B4-BE49-F238E27FC236}">
              <a16:creationId xmlns:a16="http://schemas.microsoft.com/office/drawing/2014/main" xmlns="" id="{00000000-0008-0000-0700-00003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17" name="土木費グラフ枠">
          <a:extLst>
            <a:ext uri="{FF2B5EF4-FFF2-40B4-BE49-F238E27FC236}">
              <a16:creationId xmlns:a16="http://schemas.microsoft.com/office/drawing/2014/main" xmlns="" id="{00000000-0008-0000-0700-00003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86451</xdr:rowOff>
    </xdr:from>
    <xdr:to>
      <xdr:col>15</xdr:col>
      <xdr:colOff>231775</xdr:colOff>
      <xdr:row>91</xdr:row>
      <xdr:rowOff>16601</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104267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90</xdr:row>
      <xdr:rowOff>137251</xdr:rowOff>
    </xdr:from>
    <xdr:to>
      <xdr:col>15</xdr:col>
      <xdr:colOff>180975</xdr:colOff>
      <xdr:row>98</xdr:row>
      <xdr:rowOff>136761</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flipV="1">
          <a:off x="9639300" y="15567751"/>
          <a:ext cx="838200" cy="13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160128</xdr:rowOff>
    </xdr:from>
    <xdr:ext cx="534377" cy="259045"/>
    <xdr:sp macro="" textlink="">
      <xdr:nvSpPr>
        <xdr:cNvPr id="325" name="土木費該当値テキスト">
          <a:extLst>
            <a:ext uri="{FF2B5EF4-FFF2-40B4-BE49-F238E27FC236}">
              <a16:creationId xmlns:a16="http://schemas.microsoft.com/office/drawing/2014/main" xmlns="" id="{00000000-0008-0000-0700-000045010000}"/>
            </a:ext>
          </a:extLst>
        </xdr:cNvPr>
        <xdr:cNvSpPr txBox="1"/>
      </xdr:nvSpPr>
      <xdr:spPr>
        <a:xfrm>
          <a:off x="10528300" y="154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85961</xdr:rowOff>
    </xdr:from>
    <xdr:to>
      <xdr:col>14</xdr:col>
      <xdr:colOff>79375</xdr:colOff>
      <xdr:row>99</xdr:row>
      <xdr:rowOff>16111</xdr:rowOff>
    </xdr:to>
    <xdr:sp macro="" textlink="">
      <xdr:nvSpPr>
        <xdr:cNvPr id="326" name="円/楕円 325">
          <a:extLst>
            <a:ext uri="{FF2B5EF4-FFF2-40B4-BE49-F238E27FC236}">
              <a16:creationId xmlns:a16="http://schemas.microsoft.com/office/drawing/2014/main" xmlns="" id="{00000000-0008-0000-0700-000046010000}"/>
            </a:ext>
          </a:extLst>
        </xdr:cNvPr>
        <xdr:cNvSpPr/>
      </xdr:nvSpPr>
      <xdr:spPr>
        <a:xfrm>
          <a:off x="9588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111288</xdr:rowOff>
    </xdr:from>
    <xdr:to>
      <xdr:col>14</xdr:col>
      <xdr:colOff>28575</xdr:colOff>
      <xdr:row>98</xdr:row>
      <xdr:rowOff>136761</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8750300" y="1691338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97</xdr:row>
      <xdr:rowOff>32638</xdr:rowOff>
    </xdr:from>
    <xdr:ext cx="534377"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9359411" y="16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60488</xdr:rowOff>
    </xdr:from>
    <xdr:to>
      <xdr:col>12</xdr:col>
      <xdr:colOff>561975</xdr:colOff>
      <xdr:row>98</xdr:row>
      <xdr:rowOff>162088</xdr:rowOff>
    </xdr:to>
    <xdr:sp macro="" textlink="">
      <xdr:nvSpPr>
        <xdr:cNvPr id="329" name="円/楕円 328">
          <a:extLst>
            <a:ext uri="{FF2B5EF4-FFF2-40B4-BE49-F238E27FC236}">
              <a16:creationId xmlns:a16="http://schemas.microsoft.com/office/drawing/2014/main" xmlns="" id="{00000000-0008-0000-0700-000049010000}"/>
            </a:ext>
          </a:extLst>
        </xdr:cNvPr>
        <xdr:cNvSpPr/>
      </xdr:nvSpPr>
      <xdr:spPr>
        <a:xfrm>
          <a:off x="8699500" y="168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95</xdr:row>
      <xdr:rowOff>78631</xdr:rowOff>
    </xdr:from>
    <xdr:to>
      <xdr:col>12</xdr:col>
      <xdr:colOff>511175</xdr:colOff>
      <xdr:row>98</xdr:row>
      <xdr:rowOff>111288</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7861300" y="16366381"/>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97</xdr:row>
      <xdr:rowOff>7165</xdr:rowOff>
    </xdr:from>
    <xdr:ext cx="534377"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8483111" y="166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27831</xdr:rowOff>
    </xdr:from>
    <xdr:to>
      <xdr:col>11</xdr:col>
      <xdr:colOff>358775</xdr:colOff>
      <xdr:row>95</xdr:row>
      <xdr:rowOff>129431</xdr:rowOff>
    </xdr:to>
    <xdr:sp macro="" textlink="">
      <xdr:nvSpPr>
        <xdr:cNvPr id="332" name="円/楕円 331">
          <a:extLst>
            <a:ext uri="{FF2B5EF4-FFF2-40B4-BE49-F238E27FC236}">
              <a16:creationId xmlns:a16="http://schemas.microsoft.com/office/drawing/2014/main" xmlns="" id="{00000000-0008-0000-0700-00004C010000}"/>
            </a:ext>
          </a:extLst>
        </xdr:cNvPr>
        <xdr:cNvSpPr/>
      </xdr:nvSpPr>
      <xdr:spPr>
        <a:xfrm>
          <a:off x="7810500" y="16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95</xdr:row>
      <xdr:rowOff>78631</xdr:rowOff>
    </xdr:from>
    <xdr:to>
      <xdr:col>11</xdr:col>
      <xdr:colOff>307975</xdr:colOff>
      <xdr:row>95</xdr:row>
      <xdr:rowOff>137088</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6972300" y="163663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93</xdr:row>
      <xdr:rowOff>145958</xdr:rowOff>
    </xdr:from>
    <xdr:ext cx="534377"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7594111" y="16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86288</xdr:rowOff>
    </xdr:from>
    <xdr:to>
      <xdr:col>10</xdr:col>
      <xdr:colOff>155575</xdr:colOff>
      <xdr:row>96</xdr:row>
      <xdr:rowOff>16438</xdr:rowOff>
    </xdr:to>
    <xdr:sp macro="" textlink="">
      <xdr:nvSpPr>
        <xdr:cNvPr id="335" name="円/楕円 334">
          <a:extLst>
            <a:ext uri="{FF2B5EF4-FFF2-40B4-BE49-F238E27FC236}">
              <a16:creationId xmlns:a16="http://schemas.microsoft.com/office/drawing/2014/main" xmlns="" id="{00000000-0008-0000-0700-00004F010000}"/>
            </a:ext>
          </a:extLst>
        </xdr:cNvPr>
        <xdr:cNvSpPr/>
      </xdr:nvSpPr>
      <xdr:spPr>
        <a:xfrm>
          <a:off x="6921500" y="163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32965</xdr:rowOff>
    </xdr:from>
    <xdr:ext cx="534377"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705111" y="161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37" name="正方形/長方形 336">
          <a:extLst>
            <a:ext uri="{FF2B5EF4-FFF2-40B4-BE49-F238E27FC236}">
              <a16:creationId xmlns:a16="http://schemas.microsoft.com/office/drawing/2014/main" xmlns="" id="{00000000-0008-0000-0700-00005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38" name="正方形/長方形 337">
          <a:extLst>
            <a:ext uri="{FF2B5EF4-FFF2-40B4-BE49-F238E27FC236}">
              <a16:creationId xmlns:a16="http://schemas.microsoft.com/office/drawing/2014/main" xmlns="" id="{00000000-0008-0000-0700-00005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39" name="正方形/長方形 338">
          <a:extLst>
            <a:ext uri="{FF2B5EF4-FFF2-40B4-BE49-F238E27FC236}">
              <a16:creationId xmlns:a16="http://schemas.microsoft.com/office/drawing/2014/main" xmlns="" id="{00000000-0008-0000-0700-00005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40" name="正方形/長方形 339">
          <a:extLst>
            <a:ext uri="{FF2B5EF4-FFF2-40B4-BE49-F238E27FC236}">
              <a16:creationId xmlns:a16="http://schemas.microsoft.com/office/drawing/2014/main" xmlns="" id="{00000000-0008-0000-0700-00005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44,500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45,500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54" name="警察費グラフ枠">
          <a:extLst>
            <a:ext uri="{FF2B5EF4-FFF2-40B4-BE49-F238E27FC236}">
              <a16:creationId xmlns:a16="http://schemas.microsoft.com/office/drawing/2014/main" xmlns="" id="{00000000-0008-0000-0700-00006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34036</xdr:rowOff>
    </xdr:from>
    <xdr:to>
      <xdr:col>23</xdr:col>
      <xdr:colOff>568325</xdr:colOff>
      <xdr:row>30</xdr:row>
      <xdr:rowOff>135636</xdr:rowOff>
    </xdr:to>
    <xdr:sp macro="" textlink="">
      <xdr:nvSpPr>
        <xdr:cNvPr id="360" name="円/楕円 359">
          <a:extLst>
            <a:ext uri="{FF2B5EF4-FFF2-40B4-BE49-F238E27FC236}">
              <a16:creationId xmlns:a16="http://schemas.microsoft.com/office/drawing/2014/main" xmlns="" id="{00000000-0008-0000-0700-000068010000}"/>
            </a:ext>
          </a:extLst>
        </xdr:cNvPr>
        <xdr:cNvSpPr/>
      </xdr:nvSpPr>
      <xdr:spPr>
        <a:xfrm>
          <a:off x="16268700" y="51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30</xdr:row>
      <xdr:rowOff>84836</xdr:rowOff>
    </xdr:from>
    <xdr:to>
      <xdr:col>23</xdr:col>
      <xdr:colOff>517525</xdr:colOff>
      <xdr:row>36</xdr:row>
      <xdr:rowOff>4369</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15481300" y="5228336"/>
          <a:ext cx="838200" cy="9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107713</xdr:rowOff>
    </xdr:from>
    <xdr:ext cx="534377" cy="259045"/>
    <xdr:sp macro="" textlink="">
      <xdr:nvSpPr>
        <xdr:cNvPr id="362" name="警察費該当値テキスト">
          <a:extLst>
            <a:ext uri="{FF2B5EF4-FFF2-40B4-BE49-F238E27FC236}">
              <a16:creationId xmlns:a16="http://schemas.microsoft.com/office/drawing/2014/main" xmlns="" id="{00000000-0008-0000-0700-00006A010000}"/>
            </a:ext>
          </a:extLst>
        </xdr:cNvPr>
        <xdr:cNvSpPr txBox="1"/>
      </xdr:nvSpPr>
      <xdr:spPr>
        <a:xfrm>
          <a:off x="16370300" y="50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125019</xdr:rowOff>
    </xdr:from>
    <xdr:to>
      <xdr:col>22</xdr:col>
      <xdr:colOff>415925</xdr:colOff>
      <xdr:row>36</xdr:row>
      <xdr:rowOff>55169</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15430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4369</xdr:rowOff>
    </xdr:from>
    <xdr:to>
      <xdr:col>22</xdr:col>
      <xdr:colOff>365125</xdr:colOff>
      <xdr:row>37</xdr:row>
      <xdr:rowOff>20371</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flipV="1">
          <a:off x="14592300" y="617656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34</xdr:row>
      <xdr:rowOff>71696</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5201411" y="59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141021</xdr:rowOff>
    </xdr:from>
    <xdr:to>
      <xdr:col>21</xdr:col>
      <xdr:colOff>212725</xdr:colOff>
      <xdr:row>37</xdr:row>
      <xdr:rowOff>71171</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14541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37</xdr:row>
      <xdr:rowOff>20371</xdr:rowOff>
    </xdr:from>
    <xdr:to>
      <xdr:col>21</xdr:col>
      <xdr:colOff>161925</xdr:colOff>
      <xdr:row>38</xdr:row>
      <xdr:rowOff>112268</xdr:rowOff>
    </xdr:to>
    <xdr:cxnSp macro="">
      <xdr:nvCxnSpPr>
        <xdr:cNvPr id="367" name="直線コネクタ 366">
          <a:extLst>
            <a:ext uri="{FF2B5EF4-FFF2-40B4-BE49-F238E27FC236}">
              <a16:creationId xmlns:a16="http://schemas.microsoft.com/office/drawing/2014/main" xmlns="" id="{00000000-0008-0000-0700-00006F010000}"/>
            </a:ext>
          </a:extLst>
        </xdr:cNvPr>
        <xdr:cNvCxnSpPr/>
      </xdr:nvCxnSpPr>
      <xdr:spPr>
        <a:xfrm flipV="1">
          <a:off x="13703300" y="6364021"/>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35</xdr:row>
      <xdr:rowOff>87698</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4325111" y="60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61468</xdr:rowOff>
    </xdr:from>
    <xdr:to>
      <xdr:col>20</xdr:col>
      <xdr:colOff>9525</xdr:colOff>
      <xdr:row>38</xdr:row>
      <xdr:rowOff>163068</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1365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34</xdr:row>
      <xdr:rowOff>152502</xdr:rowOff>
    </xdr:from>
    <xdr:to>
      <xdr:col>19</xdr:col>
      <xdr:colOff>644525</xdr:colOff>
      <xdr:row>38</xdr:row>
      <xdr:rowOff>112268</xdr:rowOff>
    </xdr:to>
    <xdr:cxnSp macro="">
      <xdr:nvCxnSpPr>
        <xdr:cNvPr id="370" name="直線コネクタ 369">
          <a:extLst>
            <a:ext uri="{FF2B5EF4-FFF2-40B4-BE49-F238E27FC236}">
              <a16:creationId xmlns:a16="http://schemas.microsoft.com/office/drawing/2014/main" xmlns="" id="{00000000-0008-0000-0700-000072010000}"/>
            </a:ext>
          </a:extLst>
        </xdr:cNvPr>
        <xdr:cNvCxnSpPr/>
      </xdr:nvCxnSpPr>
      <xdr:spPr>
        <a:xfrm>
          <a:off x="12814300" y="5981802"/>
          <a:ext cx="889000" cy="6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37</xdr:row>
      <xdr:rowOff>8145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13436111" y="6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101702</xdr:rowOff>
    </xdr:from>
    <xdr:to>
      <xdr:col>18</xdr:col>
      <xdr:colOff>492125</xdr:colOff>
      <xdr:row>35</xdr:row>
      <xdr:rowOff>31852</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12763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48379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2547111" y="57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91" name="教育費グラフ枠">
          <a:extLst>
            <a:ext uri="{FF2B5EF4-FFF2-40B4-BE49-F238E27FC236}">
              <a16:creationId xmlns:a16="http://schemas.microsoft.com/office/drawing/2014/main" xmlns="" id="{00000000-0008-0000-0700-000087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93700</xdr:rowOff>
    </xdr:from>
    <xdr:to>
      <xdr:col>23</xdr:col>
      <xdr:colOff>568325</xdr:colOff>
      <xdr:row>51</xdr:row>
      <xdr:rowOff>23850</xdr:rowOff>
    </xdr:to>
    <xdr:sp macro="" textlink="">
      <xdr:nvSpPr>
        <xdr:cNvPr id="397" name="円/楕円 396">
          <a:extLst>
            <a:ext uri="{FF2B5EF4-FFF2-40B4-BE49-F238E27FC236}">
              <a16:creationId xmlns:a16="http://schemas.microsoft.com/office/drawing/2014/main" xmlns="" id="{00000000-0008-0000-0700-00008D010000}"/>
            </a:ext>
          </a:extLst>
        </xdr:cNvPr>
        <xdr:cNvSpPr/>
      </xdr:nvSpPr>
      <xdr:spPr>
        <a:xfrm>
          <a:off x="16268700" y="86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50</xdr:row>
      <xdr:rowOff>144500</xdr:rowOff>
    </xdr:from>
    <xdr:to>
      <xdr:col>23</xdr:col>
      <xdr:colOff>517525</xdr:colOff>
      <xdr:row>56</xdr:row>
      <xdr:rowOff>57176</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5481300" y="8717000"/>
          <a:ext cx="838200" cy="9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167377</xdr:rowOff>
    </xdr:from>
    <xdr:ext cx="534377" cy="259045"/>
    <xdr:sp macro="" textlink="">
      <xdr:nvSpPr>
        <xdr:cNvPr id="399" name="教育費該当値テキスト">
          <a:extLst>
            <a:ext uri="{FF2B5EF4-FFF2-40B4-BE49-F238E27FC236}">
              <a16:creationId xmlns:a16="http://schemas.microsoft.com/office/drawing/2014/main" xmlns="" id="{00000000-0008-0000-0700-00008F010000}"/>
            </a:ext>
          </a:extLst>
        </xdr:cNvPr>
        <xdr:cNvSpPr txBox="1"/>
      </xdr:nvSpPr>
      <xdr:spPr>
        <a:xfrm>
          <a:off x="16370300" y="8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6376</xdr:rowOff>
    </xdr:from>
    <xdr:to>
      <xdr:col>22</xdr:col>
      <xdr:colOff>415925</xdr:colOff>
      <xdr:row>56</xdr:row>
      <xdr:rowOff>107976</xdr:rowOff>
    </xdr:to>
    <xdr:sp macro="" textlink="">
      <xdr:nvSpPr>
        <xdr:cNvPr id="400" name="円/楕円 399">
          <a:extLst>
            <a:ext uri="{FF2B5EF4-FFF2-40B4-BE49-F238E27FC236}">
              <a16:creationId xmlns:a16="http://schemas.microsoft.com/office/drawing/2014/main" xmlns="" id="{00000000-0008-0000-0700-000090010000}"/>
            </a:ext>
          </a:extLst>
        </xdr:cNvPr>
        <xdr:cNvSpPr/>
      </xdr:nvSpPr>
      <xdr:spPr>
        <a:xfrm>
          <a:off x="15430500" y="96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57176</xdr:rowOff>
    </xdr:from>
    <xdr:to>
      <xdr:col>22</xdr:col>
      <xdr:colOff>365125</xdr:colOff>
      <xdr:row>57</xdr:row>
      <xdr:rowOff>165989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4592300" y="9658376"/>
          <a:ext cx="889000" cy="2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54</xdr:row>
      <xdr:rowOff>124503</xdr:rowOff>
    </xdr:from>
    <xdr:ext cx="534377"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152014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115189</xdr:rowOff>
    </xdr:from>
    <xdr:to>
      <xdr:col>21</xdr:col>
      <xdr:colOff>212725</xdr:colOff>
      <xdr:row>58</xdr:row>
      <xdr:rowOff>45339</xdr:rowOff>
    </xdr:to>
    <xdr:sp macro="" textlink="">
      <xdr:nvSpPr>
        <xdr:cNvPr id="403" name="円/楕円 402">
          <a:extLst>
            <a:ext uri="{FF2B5EF4-FFF2-40B4-BE49-F238E27FC236}">
              <a16:creationId xmlns:a16="http://schemas.microsoft.com/office/drawing/2014/main" xmlns="" id="{00000000-0008-0000-0700-000093010000}"/>
            </a:ext>
          </a:extLst>
        </xdr:cNvPr>
        <xdr:cNvSpPr/>
      </xdr:nvSpPr>
      <xdr:spPr>
        <a:xfrm>
          <a:off x="14541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57</xdr:row>
      <xdr:rowOff>116154</xdr:rowOff>
    </xdr:from>
    <xdr:to>
      <xdr:col>21</xdr:col>
      <xdr:colOff>161925</xdr:colOff>
      <xdr:row>57</xdr:row>
      <xdr:rowOff>165989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3703300" y="988880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56</xdr:row>
      <xdr:rowOff>61866</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14325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65354</xdr:rowOff>
    </xdr:from>
    <xdr:to>
      <xdr:col>20</xdr:col>
      <xdr:colOff>9525</xdr:colOff>
      <xdr:row>57</xdr:row>
      <xdr:rowOff>166954</xdr:rowOff>
    </xdr:to>
    <xdr:sp macro="" textlink="">
      <xdr:nvSpPr>
        <xdr:cNvPr id="406" name="円/楕円 405">
          <a:extLst>
            <a:ext uri="{FF2B5EF4-FFF2-40B4-BE49-F238E27FC236}">
              <a16:creationId xmlns:a16="http://schemas.microsoft.com/office/drawing/2014/main" xmlns="" id="{00000000-0008-0000-0700-000096010000}"/>
            </a:ext>
          </a:extLst>
        </xdr:cNvPr>
        <xdr:cNvSpPr/>
      </xdr:nvSpPr>
      <xdr:spPr>
        <a:xfrm>
          <a:off x="13652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57</xdr:row>
      <xdr:rowOff>61290</xdr:rowOff>
    </xdr:from>
    <xdr:to>
      <xdr:col>19</xdr:col>
      <xdr:colOff>644525</xdr:colOff>
      <xdr:row>57</xdr:row>
      <xdr:rowOff>116154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2814300" y="9833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56</xdr:row>
      <xdr:rowOff>12031</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13436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10490</xdr:rowOff>
    </xdr:from>
    <xdr:to>
      <xdr:col>18</xdr:col>
      <xdr:colOff>492125</xdr:colOff>
      <xdr:row>57</xdr:row>
      <xdr:rowOff>112090</xdr:rowOff>
    </xdr:to>
    <xdr:sp macro="" textlink="">
      <xdr:nvSpPr>
        <xdr:cNvPr id="409" name="円/楕円 408">
          <a:extLst>
            <a:ext uri="{FF2B5EF4-FFF2-40B4-BE49-F238E27FC236}">
              <a16:creationId xmlns:a16="http://schemas.microsoft.com/office/drawing/2014/main" xmlns="" id="{00000000-0008-0000-0700-000099010000}"/>
            </a:ext>
          </a:extLst>
        </xdr:cNvPr>
        <xdr:cNvSpPr/>
      </xdr:nvSpPr>
      <xdr:spPr>
        <a:xfrm>
          <a:off x="12763500" y="97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128617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2547111" y="95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11" name="正方形/長方形 410">
          <a:extLst>
            <a:ext uri="{FF2B5EF4-FFF2-40B4-BE49-F238E27FC236}">
              <a16:creationId xmlns:a16="http://schemas.microsoft.com/office/drawing/2014/main" xmlns="" id="{00000000-0008-0000-0700-00009B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412" name="正方形/長方形 411">
          <a:extLst>
            <a:ext uri="{FF2B5EF4-FFF2-40B4-BE49-F238E27FC236}">
              <a16:creationId xmlns:a16="http://schemas.microsoft.com/office/drawing/2014/main" xmlns="" id="{00000000-0008-0000-0700-00009C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413" name="正方形/長方形 412">
          <a:extLst>
            <a:ext uri="{FF2B5EF4-FFF2-40B4-BE49-F238E27FC236}">
              <a16:creationId xmlns:a16="http://schemas.microsoft.com/office/drawing/2014/main" xmlns="" id="{00000000-0008-0000-0700-00009D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14" name="正方形/長方形 413">
          <a:extLst>
            <a:ext uri="{FF2B5EF4-FFF2-40B4-BE49-F238E27FC236}">
              <a16:creationId xmlns:a16="http://schemas.microsoft.com/office/drawing/2014/main" xmlns="" id="{00000000-0008-0000-0700-00009E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77</xdr:row>
      <xdr:rowOff>168927</xdr:rowOff>
    </xdr:from>
    <xdr:ext cx="377026"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26" name="直線コネクタ 425">
          <a:extLst>
            <a:ext uri="{FF2B5EF4-FFF2-40B4-BE49-F238E27FC236}">
              <a16:creationId xmlns:a16="http://schemas.microsoft.com/office/drawing/2014/main" xmlns="" id="{00000000-0008-0000-0700-0000AA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28" name="災害復旧費グラフ枠">
          <a:extLst>
            <a:ext uri="{FF2B5EF4-FFF2-40B4-BE49-F238E27FC236}">
              <a16:creationId xmlns:a16="http://schemas.microsoft.com/office/drawing/2014/main" xmlns="" id="{00000000-0008-0000-0700-0000AC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125476</xdr:rowOff>
    </xdr:from>
    <xdr:to>
      <xdr:col>23</xdr:col>
      <xdr:colOff>568325</xdr:colOff>
      <xdr:row>73</xdr:row>
      <xdr:rowOff>55626</xdr:rowOff>
    </xdr:to>
    <xdr:sp macro="" textlink="">
      <xdr:nvSpPr>
        <xdr:cNvPr id="434" name="円/楕円 433">
          <a:extLst>
            <a:ext uri="{FF2B5EF4-FFF2-40B4-BE49-F238E27FC236}">
              <a16:creationId xmlns:a16="http://schemas.microsoft.com/office/drawing/2014/main" xmlns="" id="{00000000-0008-0000-0700-0000B2010000}"/>
            </a:ext>
          </a:extLst>
        </xdr:cNvPr>
        <xdr:cNvSpPr/>
      </xdr:nvSpPr>
      <xdr:spPr>
        <a:xfrm>
          <a:off x="162687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72</xdr:row>
      <xdr:rowOff>107696</xdr:rowOff>
    </xdr:from>
    <xdr:to>
      <xdr:col>23</xdr:col>
      <xdr:colOff>517525</xdr:colOff>
      <xdr:row>73</xdr:row>
      <xdr:rowOff>4826</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15481300" y="12452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27703</xdr:rowOff>
    </xdr:from>
    <xdr:ext cx="378565" cy="259045"/>
    <xdr:sp macro="" textlink="">
      <xdr:nvSpPr>
        <xdr:cNvPr id="436" name="災害復旧費該当値テキスト">
          <a:extLst>
            <a:ext uri="{FF2B5EF4-FFF2-40B4-BE49-F238E27FC236}">
              <a16:creationId xmlns:a16="http://schemas.microsoft.com/office/drawing/2014/main" xmlns="" id="{00000000-0008-0000-0700-0000B4010000}"/>
            </a:ext>
          </a:extLst>
        </xdr:cNvPr>
        <xdr:cNvSpPr txBox="1"/>
      </xdr:nvSpPr>
      <xdr:spPr>
        <a:xfrm>
          <a:off x="16370300" y="12372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56896</xdr:rowOff>
    </xdr:from>
    <xdr:to>
      <xdr:col>22</xdr:col>
      <xdr:colOff>415925</xdr:colOff>
      <xdr:row>72</xdr:row>
      <xdr:rowOff>158496</xdr:rowOff>
    </xdr:to>
    <xdr:sp macro="" textlink="">
      <xdr:nvSpPr>
        <xdr:cNvPr id="437" name="円/楕円 436">
          <a:extLst>
            <a:ext uri="{FF2B5EF4-FFF2-40B4-BE49-F238E27FC236}">
              <a16:creationId xmlns:a16="http://schemas.microsoft.com/office/drawing/2014/main" xmlns="" id="{00000000-0008-0000-0700-0000B5010000}"/>
            </a:ext>
          </a:extLst>
        </xdr:cNvPr>
        <xdr:cNvSpPr/>
      </xdr:nvSpPr>
      <xdr:spPr>
        <a:xfrm>
          <a:off x="154305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107696</xdr:rowOff>
    </xdr:from>
    <xdr:to>
      <xdr:col>22</xdr:col>
      <xdr:colOff>365125</xdr:colOff>
      <xdr:row>72</xdr:row>
      <xdr:rowOff>130556</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flipV="1">
          <a:off x="14592300" y="12452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71</xdr:row>
      <xdr:rowOff>3573</xdr:rowOff>
    </xdr:from>
    <xdr:ext cx="378565"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15279317" y="1217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79756</xdr:rowOff>
    </xdr:from>
    <xdr:to>
      <xdr:col>21</xdr:col>
      <xdr:colOff>212725</xdr:colOff>
      <xdr:row>73</xdr:row>
      <xdr:rowOff>9906</xdr:rowOff>
    </xdr:to>
    <xdr:sp macro="" textlink="">
      <xdr:nvSpPr>
        <xdr:cNvPr id="440" name="円/楕円 439">
          <a:extLst>
            <a:ext uri="{FF2B5EF4-FFF2-40B4-BE49-F238E27FC236}">
              <a16:creationId xmlns:a16="http://schemas.microsoft.com/office/drawing/2014/main" xmlns="" id="{00000000-0008-0000-0700-0000B8010000}"/>
            </a:ext>
          </a:extLst>
        </xdr:cNvPr>
        <xdr:cNvSpPr/>
      </xdr:nvSpPr>
      <xdr:spPr>
        <a:xfrm>
          <a:off x="14541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72</xdr:row>
      <xdr:rowOff>130556</xdr:rowOff>
    </xdr:from>
    <xdr:to>
      <xdr:col>21</xdr:col>
      <xdr:colOff>161925</xdr:colOff>
      <xdr:row>76</xdr:row>
      <xdr:rowOff>80263</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flipV="1">
          <a:off x="13703300" y="12474956"/>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71</xdr:row>
      <xdr:rowOff>26433</xdr:rowOff>
    </xdr:from>
    <xdr:ext cx="378565"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14403017" y="1219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29463</xdr:rowOff>
    </xdr:from>
    <xdr:to>
      <xdr:col>20</xdr:col>
      <xdr:colOff>9525</xdr:colOff>
      <xdr:row>76</xdr:row>
      <xdr:rowOff>131063</xdr:rowOff>
    </xdr:to>
    <xdr:sp macro="" textlink="">
      <xdr:nvSpPr>
        <xdr:cNvPr id="443" name="円/楕円 442">
          <a:extLst>
            <a:ext uri="{FF2B5EF4-FFF2-40B4-BE49-F238E27FC236}">
              <a16:creationId xmlns:a16="http://schemas.microsoft.com/office/drawing/2014/main" xmlns="" id="{00000000-0008-0000-0700-0000BB010000}"/>
            </a:ext>
          </a:extLst>
        </xdr:cNvPr>
        <xdr:cNvSpPr/>
      </xdr:nvSpPr>
      <xdr:spPr>
        <a:xfrm>
          <a:off x="13652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76</xdr:row>
      <xdr:rowOff>80263</xdr:rowOff>
    </xdr:from>
    <xdr:to>
      <xdr:col>19</xdr:col>
      <xdr:colOff>644525</xdr:colOff>
      <xdr:row>78</xdr:row>
      <xdr:rowOff>125985</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flipV="1">
          <a:off x="12814300" y="13110463"/>
          <a:ext cx="889000" cy="3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74</xdr:row>
      <xdr:rowOff>147591</xdr:rowOff>
    </xdr:from>
    <xdr:ext cx="378565"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13514017" y="1283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75185</xdr:rowOff>
    </xdr:from>
    <xdr:to>
      <xdr:col>18</xdr:col>
      <xdr:colOff>492125</xdr:colOff>
      <xdr:row>79</xdr:row>
      <xdr:rowOff>5335</xdr:rowOff>
    </xdr:to>
    <xdr:sp macro="" textlink="">
      <xdr:nvSpPr>
        <xdr:cNvPr id="446" name="円/楕円 445">
          <a:extLst>
            <a:ext uri="{FF2B5EF4-FFF2-40B4-BE49-F238E27FC236}">
              <a16:creationId xmlns:a16="http://schemas.microsoft.com/office/drawing/2014/main" xmlns="" id="{00000000-0008-0000-0700-0000BE010000}"/>
            </a:ext>
          </a:extLst>
        </xdr:cNvPr>
        <xdr:cNvSpPr/>
      </xdr:nvSpPr>
      <xdr:spPr>
        <a:xfrm>
          <a:off x="12763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21862</xdr:rowOff>
    </xdr:from>
    <xdr:ext cx="378565"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12625017" y="1322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69" name="公債費グラフ枠">
          <a:extLst>
            <a:ext uri="{FF2B5EF4-FFF2-40B4-BE49-F238E27FC236}">
              <a16:creationId xmlns:a16="http://schemas.microsoft.com/office/drawing/2014/main" xmlns="" id="{00000000-0008-0000-0700-0000D5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26361</xdr:rowOff>
    </xdr:from>
    <xdr:to>
      <xdr:col>23</xdr:col>
      <xdr:colOff>568325</xdr:colOff>
      <xdr:row>98</xdr:row>
      <xdr:rowOff>127961</xdr:rowOff>
    </xdr:to>
    <xdr:sp macro="" textlink="">
      <xdr:nvSpPr>
        <xdr:cNvPr id="475" name="円/楕円 474">
          <a:extLst>
            <a:ext uri="{FF2B5EF4-FFF2-40B4-BE49-F238E27FC236}">
              <a16:creationId xmlns:a16="http://schemas.microsoft.com/office/drawing/2014/main" xmlns="" id="{00000000-0008-0000-0700-0000DB010000}"/>
            </a:ext>
          </a:extLst>
        </xdr:cNvPr>
        <xdr:cNvSpPr/>
      </xdr:nvSpPr>
      <xdr:spPr>
        <a:xfrm>
          <a:off x="16268700" y="168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94</xdr:row>
      <xdr:rowOff>40585</xdr:rowOff>
    </xdr:from>
    <xdr:to>
      <xdr:col>23</xdr:col>
      <xdr:colOff>517525</xdr:colOff>
      <xdr:row>98</xdr:row>
      <xdr:rowOff>77161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15481300" y="16156885"/>
          <a:ext cx="8382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100038</xdr:rowOff>
    </xdr:from>
    <xdr:ext cx="534377" cy="259045"/>
    <xdr:sp macro="" textlink="">
      <xdr:nvSpPr>
        <xdr:cNvPr id="477" name="公債費該当値テキスト">
          <a:extLst>
            <a:ext uri="{FF2B5EF4-FFF2-40B4-BE49-F238E27FC236}">
              <a16:creationId xmlns:a16="http://schemas.microsoft.com/office/drawing/2014/main" xmlns="" id="{00000000-0008-0000-0700-0000DD010000}"/>
            </a:ext>
          </a:extLst>
        </xdr:cNvPr>
        <xdr:cNvSpPr txBox="1"/>
      </xdr:nvSpPr>
      <xdr:spPr>
        <a:xfrm>
          <a:off x="16370300" y="167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161235</xdr:rowOff>
    </xdr:from>
    <xdr:to>
      <xdr:col>22</xdr:col>
      <xdr:colOff>415925</xdr:colOff>
      <xdr:row>94</xdr:row>
      <xdr:rowOff>91385</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15430500" y="161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115207</xdr:rowOff>
    </xdr:from>
    <xdr:to>
      <xdr:col>22</xdr:col>
      <xdr:colOff>365125</xdr:colOff>
      <xdr:row>94</xdr:row>
      <xdr:rowOff>40585</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14592300" y="15374257"/>
          <a:ext cx="889000" cy="7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92</xdr:row>
      <xdr:rowOff>107912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5201411" y="15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39,607</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64407</xdr:rowOff>
    </xdr:from>
    <xdr:to>
      <xdr:col>21</xdr:col>
      <xdr:colOff>212725</xdr:colOff>
      <xdr:row>89</xdr:row>
      <xdr:rowOff>166007</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14541500" y="153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89</xdr:row>
      <xdr:rowOff>115207</xdr:rowOff>
    </xdr:from>
    <xdr:to>
      <xdr:col>21</xdr:col>
      <xdr:colOff>161925</xdr:colOff>
      <xdr:row>92</xdr:row>
      <xdr:rowOff>79611</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13703300" y="15374257"/>
          <a:ext cx="8890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88</xdr:row>
      <xdr:rowOff>11084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14325111" y="15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28811</xdr:rowOff>
    </xdr:from>
    <xdr:to>
      <xdr:col>20</xdr:col>
      <xdr:colOff>9525</xdr:colOff>
      <xdr:row>92</xdr:row>
      <xdr:rowOff>130411</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13652500" y="158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92</xdr:row>
      <xdr:rowOff>79611</xdr:rowOff>
    </xdr:from>
    <xdr:to>
      <xdr:col>19</xdr:col>
      <xdr:colOff>644525</xdr:colOff>
      <xdr:row>93</xdr:row>
      <xdr:rowOff>157987</xdr:rowOff>
    </xdr:to>
    <xdr:cxnSp macro="">
      <xdr:nvCxnSpPr>
        <xdr:cNvPr id="485" name="直線コネクタ 484">
          <a:extLst>
            <a:ext uri="{FF2B5EF4-FFF2-40B4-BE49-F238E27FC236}">
              <a16:creationId xmlns:a16="http://schemas.microsoft.com/office/drawing/2014/main" xmlns="" id="{00000000-0008-0000-0700-0000E5010000}"/>
            </a:ext>
          </a:extLst>
        </xdr:cNvPr>
        <xdr:cNvCxnSpPr/>
      </xdr:nvCxnSpPr>
      <xdr:spPr>
        <a:xfrm flipV="1">
          <a:off x="12814300" y="15853011"/>
          <a:ext cx="889000" cy="2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90</xdr:row>
      <xdr:rowOff>146938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3436111" y="155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107187</xdr:rowOff>
    </xdr:from>
    <xdr:to>
      <xdr:col>18</xdr:col>
      <xdr:colOff>492125</xdr:colOff>
      <xdr:row>94</xdr:row>
      <xdr:rowOff>37337</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12763500" y="160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53864</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547111" y="158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08" name="諸支出金グラフ枠">
          <a:extLst>
            <a:ext uri="{FF2B5EF4-FFF2-40B4-BE49-F238E27FC236}">
              <a16:creationId xmlns:a16="http://schemas.microsoft.com/office/drawing/2014/main" xmlns="" id="{00000000-0008-0000-0700-0000FC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57658</xdr:rowOff>
    </xdr:from>
    <xdr:to>
      <xdr:col>32</xdr:col>
      <xdr:colOff>238125</xdr:colOff>
      <xdr:row>37</xdr:row>
      <xdr:rowOff>159258</xdr:rowOff>
    </xdr:to>
    <xdr:sp macro="" textlink="">
      <xdr:nvSpPr>
        <xdr:cNvPr id="514" name="円/楕円 513">
          <a:extLst>
            <a:ext uri="{FF2B5EF4-FFF2-40B4-BE49-F238E27FC236}">
              <a16:creationId xmlns:a16="http://schemas.microsoft.com/office/drawing/2014/main" xmlns="" id="{00000000-0008-0000-0700-000002020000}"/>
            </a:ext>
          </a:extLst>
        </xdr:cNvPr>
        <xdr:cNvSpPr/>
      </xdr:nvSpPr>
      <xdr:spPr>
        <a:xfrm>
          <a:off x="221107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108458</xdr:rowOff>
    </xdr:from>
    <xdr:to>
      <xdr:col>32</xdr:col>
      <xdr:colOff>187325</xdr:colOff>
      <xdr:row>37</xdr:row>
      <xdr:rowOff>151130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21323300" y="645210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131335</xdr:rowOff>
    </xdr:from>
    <xdr:ext cx="469744" cy="259045"/>
    <xdr:sp macro="" textlink="">
      <xdr:nvSpPr>
        <xdr:cNvPr id="516" name="諸支出金該当値テキスト">
          <a:extLst>
            <a:ext uri="{FF2B5EF4-FFF2-40B4-BE49-F238E27FC236}">
              <a16:creationId xmlns:a16="http://schemas.microsoft.com/office/drawing/2014/main" xmlns="" id="{00000000-0008-0000-0700-000004020000}"/>
            </a:ext>
          </a:extLst>
        </xdr:cNvPr>
        <xdr:cNvSpPr txBox="1"/>
      </xdr:nvSpPr>
      <xdr:spPr>
        <a:xfrm>
          <a:off x="22212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100330</xdr:rowOff>
    </xdr:from>
    <xdr:to>
      <xdr:col>31</xdr:col>
      <xdr:colOff>85725</xdr:colOff>
      <xdr:row>38</xdr:row>
      <xdr:rowOff>30480</xdr:rowOff>
    </xdr:to>
    <xdr:sp macro="" textlink="">
      <xdr:nvSpPr>
        <xdr:cNvPr id="517" name="円/楕円 516">
          <a:extLst>
            <a:ext uri="{FF2B5EF4-FFF2-40B4-BE49-F238E27FC236}">
              <a16:creationId xmlns:a16="http://schemas.microsoft.com/office/drawing/2014/main" xmlns="" id="{00000000-0008-0000-0700-000005020000}"/>
            </a:ext>
          </a:extLst>
        </xdr:cNvPr>
        <xdr:cNvSpPr/>
      </xdr:nvSpPr>
      <xdr:spPr>
        <a:xfrm>
          <a:off x="21272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151130</xdr:rowOff>
    </xdr:from>
    <xdr:to>
      <xdr:col>31</xdr:col>
      <xdr:colOff>34925</xdr:colOff>
      <xdr:row>38</xdr:row>
      <xdr:rowOff>157988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20434300" y="649478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47007</xdr:rowOff>
    </xdr:from>
    <xdr:ext cx="469744"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21075727"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107188</xdr:rowOff>
    </xdr:from>
    <xdr:to>
      <xdr:col>29</xdr:col>
      <xdr:colOff>568325</xdr:colOff>
      <xdr:row>39</xdr:row>
      <xdr:rowOff>37338</xdr:rowOff>
    </xdr:to>
    <xdr:sp macro="" textlink="">
      <xdr:nvSpPr>
        <xdr:cNvPr id="520" name="円/楕円 519">
          <a:extLst>
            <a:ext uri="{FF2B5EF4-FFF2-40B4-BE49-F238E27FC236}">
              <a16:creationId xmlns:a16="http://schemas.microsoft.com/office/drawing/2014/main" xmlns="" id="{00000000-0008-0000-0700-000008020000}"/>
            </a:ext>
          </a:extLst>
        </xdr:cNvPr>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38</xdr:row>
      <xdr:rowOff>7112</xdr:rowOff>
    </xdr:from>
    <xdr:to>
      <xdr:col>29</xdr:col>
      <xdr:colOff>517525</xdr:colOff>
      <xdr:row>38</xdr:row>
      <xdr:rowOff>157988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9545300" y="6522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37</xdr:row>
      <xdr:rowOff>53865</xdr:rowOff>
    </xdr:from>
    <xdr:ext cx="469744"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20199427"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127762</xdr:rowOff>
    </xdr:from>
    <xdr:to>
      <xdr:col>28</xdr:col>
      <xdr:colOff>365125</xdr:colOff>
      <xdr:row>38</xdr:row>
      <xdr:rowOff>57912</xdr:rowOff>
    </xdr:to>
    <xdr:sp macro="" textlink="">
      <xdr:nvSpPr>
        <xdr:cNvPr id="523" name="円/楕円 522">
          <a:extLst>
            <a:ext uri="{FF2B5EF4-FFF2-40B4-BE49-F238E27FC236}">
              <a16:creationId xmlns:a16="http://schemas.microsoft.com/office/drawing/2014/main" xmlns="" id="{00000000-0008-0000-0700-00000B020000}"/>
            </a:ext>
          </a:extLst>
        </xdr:cNvPr>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31</xdr:row>
      <xdr:rowOff>119126</xdr:rowOff>
    </xdr:from>
    <xdr:to>
      <xdr:col>28</xdr:col>
      <xdr:colOff>314325</xdr:colOff>
      <xdr:row>38</xdr:row>
      <xdr:rowOff>7112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8656300" y="5434076"/>
          <a:ext cx="889000" cy="108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36</xdr:row>
      <xdr:rowOff>74439</xdr:rowOff>
    </xdr:from>
    <xdr:ext cx="469744"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9310427"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68326</xdr:rowOff>
    </xdr:from>
    <xdr:to>
      <xdr:col>27</xdr:col>
      <xdr:colOff>161925</xdr:colOff>
      <xdr:row>31</xdr:row>
      <xdr:rowOff>169926</xdr:rowOff>
    </xdr:to>
    <xdr:sp macro="" textlink="">
      <xdr:nvSpPr>
        <xdr:cNvPr id="526" name="円/楕円 525">
          <a:extLst>
            <a:ext uri="{FF2B5EF4-FFF2-40B4-BE49-F238E27FC236}">
              <a16:creationId xmlns:a16="http://schemas.microsoft.com/office/drawing/2014/main" xmlns="" id="{00000000-0008-0000-0700-00000E020000}"/>
            </a:ext>
          </a:extLst>
        </xdr:cNvPr>
        <xdr:cNvSpPr/>
      </xdr:nvSpPr>
      <xdr:spPr>
        <a:xfrm>
          <a:off x="18605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15003</xdr:rowOff>
    </xdr:from>
    <xdr:ext cx="469744"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8421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28" name="正方形/長方形 527">
          <a:extLst>
            <a:ext uri="{FF2B5EF4-FFF2-40B4-BE49-F238E27FC236}">
              <a16:creationId xmlns:a16="http://schemas.microsoft.com/office/drawing/2014/main" xmlns="" id="{00000000-0008-0000-0700-00001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29" name="正方形/長方形 528">
          <a:extLst>
            <a:ext uri="{FF2B5EF4-FFF2-40B4-BE49-F238E27FC236}">
              <a16:creationId xmlns:a16="http://schemas.microsoft.com/office/drawing/2014/main" xmlns="" id="{00000000-0008-0000-0700-00001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30" name="正方形/長方形 529">
          <a:extLst>
            <a:ext uri="{FF2B5EF4-FFF2-40B4-BE49-F238E27FC236}">
              <a16:creationId xmlns:a16="http://schemas.microsoft.com/office/drawing/2014/main" xmlns="" id="{00000000-0008-0000-0700-00001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31" name="正方形/長方形 530">
          <a:extLst>
            <a:ext uri="{FF2B5EF4-FFF2-40B4-BE49-F238E27FC236}">
              <a16:creationId xmlns:a16="http://schemas.microsoft.com/office/drawing/2014/main" xmlns="" id="{00000000-0008-0000-0700-00001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38" name="前年度繰上充用金グラフ枠">
          <a:extLst>
            <a:ext uri="{FF2B5EF4-FFF2-40B4-BE49-F238E27FC236}">
              <a16:creationId xmlns:a16="http://schemas.microsoft.com/office/drawing/2014/main" xmlns="" id="{00000000-0008-0000-0700-00001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54</xdr:row>
      <xdr:rowOff>139700</xdr:rowOff>
    </xdr:from>
    <xdr:to>
      <xdr:col>32</xdr:col>
      <xdr:colOff>187325</xdr:colOff>
      <xdr:row>54</xdr:row>
      <xdr:rowOff>139700</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162577</xdr:rowOff>
    </xdr:from>
    <xdr:ext cx="249299" cy="259045"/>
    <xdr:sp macro="" textlink="">
      <xdr:nvSpPr>
        <xdr:cNvPr id="546" name="前年度繰上充用金該当値テキスト">
          <a:extLst>
            <a:ext uri="{FF2B5EF4-FFF2-40B4-BE49-F238E27FC236}">
              <a16:creationId xmlns:a16="http://schemas.microsoft.com/office/drawing/2014/main" xmlns="" id="{00000000-0008-0000-0700-000022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53</xdr:row>
      <xdr:rowOff>35577</xdr:rowOff>
    </xdr:from>
    <xdr:ext cx="249299"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550" name="円/楕円 549">
          <a:extLst>
            <a:ext uri="{FF2B5EF4-FFF2-40B4-BE49-F238E27FC236}">
              <a16:creationId xmlns:a16="http://schemas.microsoft.com/office/drawing/2014/main" xmlns="" id="{00000000-0008-0000-0700-000026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53</xdr:row>
      <xdr:rowOff>35577</xdr:rowOff>
    </xdr:from>
    <xdr:ext cx="24929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553" name="円/楕円 552">
          <a:extLst>
            <a:ext uri="{FF2B5EF4-FFF2-40B4-BE49-F238E27FC236}">
              <a16:creationId xmlns:a16="http://schemas.microsoft.com/office/drawing/2014/main" xmlns="" id="{00000000-0008-0000-0700-000029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53</xdr:row>
      <xdr:rowOff>35577</xdr:rowOff>
    </xdr:from>
    <xdr:ext cx="249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556" name="円/楕円 555">
          <a:extLst>
            <a:ext uri="{FF2B5EF4-FFF2-40B4-BE49-F238E27FC236}">
              <a16:creationId xmlns:a16="http://schemas.microsoft.com/office/drawing/2014/main" xmlns="" id="{00000000-0008-0000-0700-00002C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16,530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16,560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16,590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16,620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16,650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16,680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16,710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79" name="消防費グラフ枠">
          <a:extLst>
            <a:ext uri="{FF2B5EF4-FFF2-40B4-BE49-F238E27FC236}">
              <a16:creationId xmlns:a16="http://schemas.microsoft.com/office/drawing/2014/main" xmlns="" id="{00000000-0008-0000-0700-000043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99785</xdr:rowOff>
    </xdr:from>
    <xdr:to>
      <xdr:col>32</xdr:col>
      <xdr:colOff>238125</xdr:colOff>
      <xdr:row>71</xdr:row>
      <xdr:rowOff>29935</xdr:rowOff>
    </xdr:to>
    <xdr:sp macro="" textlink="">
      <xdr:nvSpPr>
        <xdr:cNvPr id="585" name="円/楕円 584">
          <a:extLst>
            <a:ext uri="{FF2B5EF4-FFF2-40B4-BE49-F238E27FC236}">
              <a16:creationId xmlns:a16="http://schemas.microsoft.com/office/drawing/2014/main" xmlns="" id="{00000000-0008-0000-0700-000049020000}"/>
            </a:ext>
          </a:extLst>
        </xdr:cNvPr>
        <xdr:cNvSpPr/>
      </xdr:nvSpPr>
      <xdr:spPr>
        <a:xfrm>
          <a:off x="22110700" y="121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70</xdr:row>
      <xdr:rowOff>150585</xdr:rowOff>
    </xdr:from>
    <xdr:to>
      <xdr:col>32</xdr:col>
      <xdr:colOff>187325</xdr:colOff>
      <xdr:row>78</xdr:row>
      <xdr:rowOff>117929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21323300" y="12152085"/>
          <a:ext cx="838200" cy="13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2012</xdr:rowOff>
    </xdr:from>
    <xdr:ext cx="534377" cy="259045"/>
    <xdr:sp macro="" textlink="">
      <xdr:nvSpPr>
        <xdr:cNvPr id="587" name="消防費該当値テキスト">
          <a:extLst>
            <a:ext uri="{FF2B5EF4-FFF2-40B4-BE49-F238E27FC236}">
              <a16:creationId xmlns:a16="http://schemas.microsoft.com/office/drawing/2014/main" xmlns="" id="{00000000-0008-0000-0700-00004B020000}"/>
            </a:ext>
          </a:extLst>
        </xdr:cNvPr>
        <xdr:cNvSpPr txBox="1"/>
      </xdr:nvSpPr>
      <xdr:spPr>
        <a:xfrm>
          <a:off x="22212300" y="1200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67129</xdr:rowOff>
    </xdr:from>
    <xdr:to>
      <xdr:col>31</xdr:col>
      <xdr:colOff>85725</xdr:colOff>
      <xdr:row>78</xdr:row>
      <xdr:rowOff>168729</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21272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55335</xdr:rowOff>
    </xdr:from>
    <xdr:to>
      <xdr:col>31</xdr:col>
      <xdr:colOff>34925</xdr:colOff>
      <xdr:row>78</xdr:row>
      <xdr:rowOff>117929</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20434300" y="12914085"/>
          <a:ext cx="889000" cy="5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77</xdr:row>
      <xdr:rowOff>13806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21043411" y="132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4535</xdr:rowOff>
    </xdr:from>
    <xdr:to>
      <xdr:col>29</xdr:col>
      <xdr:colOff>568325</xdr:colOff>
      <xdr:row>75</xdr:row>
      <xdr:rowOff>106135</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20383500" y="128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75</xdr:row>
      <xdr:rowOff>55335</xdr:rowOff>
    </xdr:from>
    <xdr:to>
      <xdr:col>29</xdr:col>
      <xdr:colOff>517525</xdr:colOff>
      <xdr:row>77</xdr:row>
      <xdr:rowOff>147864</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9545300" y="12914085"/>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73</xdr:row>
      <xdr:rowOff>122662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20167111" y="126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97064</xdr:rowOff>
    </xdr:from>
    <xdr:to>
      <xdr:col>28</xdr:col>
      <xdr:colOff>365125</xdr:colOff>
      <xdr:row>78</xdr:row>
      <xdr:rowOff>27214</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9494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75</xdr:row>
      <xdr:rowOff>11793</xdr:rowOff>
    </xdr:from>
    <xdr:to>
      <xdr:col>28</xdr:col>
      <xdr:colOff>314325</xdr:colOff>
      <xdr:row>77</xdr:row>
      <xdr:rowOff>147864</xdr:rowOff>
    </xdr:to>
    <xdr:cxnSp macro="">
      <xdr:nvCxnSpPr>
        <xdr:cNvPr id="595" name="直線コネクタ 594">
          <a:extLst>
            <a:ext uri="{FF2B5EF4-FFF2-40B4-BE49-F238E27FC236}">
              <a16:creationId xmlns:a16="http://schemas.microsoft.com/office/drawing/2014/main" xmlns="" id="{00000000-0008-0000-0700-000053020000}"/>
            </a:ext>
          </a:extLst>
        </xdr:cNvPr>
        <xdr:cNvCxnSpPr/>
      </xdr:nvCxnSpPr>
      <xdr:spPr>
        <a:xfrm>
          <a:off x="18656300" y="12870543"/>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76</xdr:row>
      <xdr:rowOff>43741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9278111" y="130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132443</xdr:rowOff>
    </xdr:from>
    <xdr:to>
      <xdr:col>27</xdr:col>
      <xdr:colOff>161925</xdr:colOff>
      <xdr:row>75</xdr:row>
      <xdr:rowOff>62593</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8605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79120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8389111" y="12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・歳出決算総額の主な構成項目の一つである民生費は、少子高齢化の進展を背景とした社会保障関連の支出の増などに伴い、近年は、増加傾向にある。</a:t>
          </a:r>
          <a:r>
            <a:rPr lang="en-US" altLang="ja-JP" sz="1600" b="0" i="0" u="none" strike="noStrike">
              <a:solidFill>
                <a:schemeClr val="dk1"/>
              </a:solidFill>
              <a:effectLst/>
              <a:latin typeface="+mn-ea"/>
              <a:ea typeface="+mn-ea"/>
              <a:cs typeface="+mn-cs"/>
            </a:rPr>
            <a:t>28</a:t>
          </a:r>
          <a:r>
            <a:rPr lang="ja-JP" altLang="en-US" sz="1600" b="0" i="0" u="none" strike="noStrike">
              <a:solidFill>
                <a:schemeClr val="dk1"/>
              </a:solidFill>
              <a:effectLst/>
              <a:latin typeface="+mn-ea"/>
              <a:ea typeface="+mn-ea"/>
              <a:cs typeface="+mn-cs"/>
            </a:rPr>
            <a:t>年度においては、福祉先進都市の実現に向けた施策展開のための基金への積立や待機児童対策の充実などにより、対前年度比</a:t>
          </a:r>
          <a:r>
            <a:rPr lang="en-US" altLang="ja-JP" sz="1600" b="0" i="0" u="none" strike="noStrike">
              <a:solidFill>
                <a:schemeClr val="dk1"/>
              </a:solidFill>
              <a:effectLst/>
              <a:latin typeface="+mn-ea"/>
              <a:ea typeface="+mn-ea"/>
              <a:cs typeface="+mn-cs"/>
            </a:rPr>
            <a:t>13.9</a:t>
          </a:r>
          <a:r>
            <a:rPr lang="ja-JP" altLang="en-US" sz="1600" b="0" i="0" u="none" strike="noStrike">
              <a:solidFill>
                <a:schemeClr val="dk1"/>
              </a:solidFill>
              <a:effectLst/>
              <a:latin typeface="+mn-ea"/>
              <a:ea typeface="+mn-ea"/>
              <a:cs typeface="+mn-cs"/>
            </a:rPr>
            <a:t>％（</a:t>
          </a:r>
          <a:r>
            <a:rPr lang="en-US" altLang="ja-JP" sz="1600" b="0" i="0" u="none" strike="noStrike">
              <a:solidFill>
                <a:schemeClr val="dk1"/>
              </a:solidFill>
              <a:effectLst/>
              <a:latin typeface="+mn-ea"/>
              <a:ea typeface="+mn-ea"/>
              <a:cs typeface="+mn-cs"/>
            </a:rPr>
            <a:t>10,022</a:t>
          </a:r>
          <a:r>
            <a:rPr lang="ja-JP" altLang="en-US" sz="1600" b="0" i="0" u="none" strike="noStrike">
              <a:solidFill>
                <a:schemeClr val="dk1"/>
              </a:solidFill>
              <a:effectLst/>
              <a:latin typeface="+mn-ea"/>
              <a:ea typeface="+mn-ea"/>
              <a:cs typeface="+mn-cs"/>
            </a:rPr>
            <a:t>円）増の</a:t>
          </a:r>
          <a:r>
            <a:rPr lang="en-US" altLang="ja-JP" sz="1600" b="0" i="0" u="none" strike="noStrike">
              <a:solidFill>
                <a:schemeClr val="dk1"/>
              </a:solidFill>
              <a:effectLst/>
              <a:latin typeface="+mn-ea"/>
              <a:ea typeface="+mn-ea"/>
              <a:cs typeface="+mn-cs"/>
            </a:rPr>
            <a:t>82,312</a:t>
          </a:r>
          <a:r>
            <a:rPr lang="ja-JP" altLang="en-US" sz="1600" b="0" i="0" u="none" strike="noStrike">
              <a:solidFill>
                <a:schemeClr val="dk1"/>
              </a:solidFill>
              <a:effectLst/>
              <a:latin typeface="+mn-ea"/>
              <a:ea typeface="+mn-ea"/>
              <a:cs typeface="+mn-cs"/>
            </a:rPr>
            <a:t>円となった。</a:t>
          </a:r>
          <a:r>
            <a:rPr lang="ja-JP" altLang="en-US" sz="1600">
              <a:latin typeface="+mn-ea"/>
              <a:ea typeface="+mn-ea"/>
            </a:rPr>
            <a:t> </a:t>
          </a:r>
          <a:endParaRPr lang="en-US" altLang="ja-JP" sz="1600">
            <a:latin typeface="+mn-ea"/>
            <a:ea typeface="+mn-ea"/>
          </a:endParaRPr>
        </a:p>
        <a:p>
          <a:r>
            <a:rPr lang="ja-JP" altLang="en-US" sz="1600" b="0" i="0" u="none" strike="noStrike">
              <a:solidFill>
                <a:schemeClr val="dk1"/>
              </a:solidFill>
              <a:effectLst/>
              <a:latin typeface="+mn-ea"/>
              <a:ea typeface="+mn-ea"/>
              <a:cs typeface="+mn-cs"/>
            </a:rPr>
            <a:t>・消防費については、都は、大都市制度の特例として特別区に代わって消防事務を処理するほか、市町村から消防事務を受託しており、都道府県では、都のみが消防費を支出しているという特徴がある。</a:t>
          </a:r>
          <a:r>
            <a:rPr lang="ja-JP" altLang="en-US" sz="1600">
              <a:latin typeface="+mn-ea"/>
              <a:ea typeface="+mn-ea"/>
            </a:rPr>
            <a:t> </a:t>
          </a:r>
          <a:endParaRPr lang="en-US" altLang="ja-JP" sz="1600">
            <a:latin typeface="+mn-ea"/>
            <a:ea typeface="+mn-ea"/>
          </a:endParaRPr>
        </a:p>
        <a:p>
          <a:r>
            <a:rPr lang="ja-JP" altLang="en-US" sz="1600" b="0" i="0" u="none" strike="noStrike">
              <a:solidFill>
                <a:schemeClr val="dk1"/>
              </a:solidFill>
              <a:effectLst/>
              <a:latin typeface="+mn-ea"/>
              <a:ea typeface="+mn-ea"/>
              <a:cs typeface="+mn-cs"/>
            </a:rPr>
            <a:t>・警察費については、本来国の責務で行われるべき首都警察業務を都が担っていることが、都道府県平均と比較して高い決算値となっている１つの要因である。</a:t>
          </a:r>
          <a:r>
            <a:rPr lang="ja-JP" altLang="en-US" sz="1600">
              <a:latin typeface="+mn-ea"/>
              <a:ea typeface="+mn-ea"/>
            </a:rPr>
            <a:t> </a:t>
          </a:r>
          <a:endParaRPr kumimoji="1" lang="ja-JP" altLang="en-US" sz="16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352424</xdr:rowOff>
    </xdr:from>
    <xdr:to>
      <xdr:col>15</xdr:col>
      <xdr:colOff>561974</xdr:colOff>
      <xdr:row>48</xdr:row>
      <xdr:rowOff>716280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0121265" y="9770744"/>
          <a:ext cx="5086349" cy="2192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a:solidFill>
                <a:schemeClr val="dk1"/>
              </a:solidFill>
              <a:effectLst/>
              <a:latin typeface="+mn-lt"/>
              <a:ea typeface="+mn-ea"/>
              <a:cs typeface="+mn-cs"/>
            </a:rPr>
            <a:t>・財政調整基金は、年度間の財源調整を図り、財政の健全な運営に資することを目的としており、都税収入が不安定な都の財政運営にとって大きな役割を果たしている。中長期にわたり安定的に行政サービスを提供していくために、財源として活用可能な基金として、残高の確保は極めて重要といえる。</a:t>
          </a:r>
          <a:br>
            <a:rPr lang="ja-JP" altLang="en-US" sz="900" b="0" i="0" u="none" strike="noStrike">
              <a:solidFill>
                <a:schemeClr val="dk1"/>
              </a:solidFill>
              <a:effectLst/>
              <a:latin typeface="+mn-lt"/>
              <a:ea typeface="+mn-ea"/>
              <a:cs typeface="+mn-cs"/>
            </a:rPr>
          </a:br>
          <a:r>
            <a:rPr lang="ja-JP" altLang="en-US" sz="900" b="0" i="0" u="none" strike="noStrike">
              <a:solidFill>
                <a:schemeClr val="dk1"/>
              </a:solidFill>
              <a:effectLst/>
              <a:latin typeface="+mn-lt"/>
              <a:ea typeface="+mn-ea"/>
              <a:cs typeface="+mn-cs"/>
            </a:rPr>
            <a:t>・こうした点を踏まえ、都税収入が堅調な近年では将来に備えて積立を行い、</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年度における基金残高は、対前年度比</a:t>
          </a:r>
          <a:r>
            <a:rPr lang="en-US" altLang="ja-JP" sz="900" b="0" i="0" u="none" strike="noStrike">
              <a:solidFill>
                <a:schemeClr val="dk1"/>
              </a:solidFill>
              <a:effectLst/>
              <a:latin typeface="+mn-lt"/>
              <a:ea typeface="+mn-ea"/>
              <a:cs typeface="+mn-cs"/>
            </a:rPr>
            <a:t>0.4</a:t>
          </a:r>
          <a:r>
            <a:rPr lang="ja-JP" altLang="en-US" sz="900" b="0" i="0" u="none" strike="noStrike">
              <a:solidFill>
                <a:schemeClr val="dk1"/>
              </a:solidFill>
              <a:effectLst/>
              <a:latin typeface="+mn-lt"/>
              <a:ea typeface="+mn-ea"/>
              <a:cs typeface="+mn-cs"/>
            </a:rPr>
            <a:t>％の増となった。</a:t>
          </a:r>
          <a:br>
            <a:rPr lang="ja-JP" altLang="en-US" sz="900" b="0" i="0" u="none" strike="noStrike">
              <a:solidFill>
                <a:schemeClr val="dk1"/>
              </a:solidFill>
              <a:effectLst/>
              <a:latin typeface="+mn-lt"/>
              <a:ea typeface="+mn-ea"/>
              <a:cs typeface="+mn-cs"/>
            </a:rPr>
          </a:br>
          <a:r>
            <a:rPr lang="ja-JP" altLang="en-US" sz="900" b="0" i="0" u="none" strike="noStrike">
              <a:solidFill>
                <a:schemeClr val="dk1"/>
              </a:solidFill>
              <a:effectLst/>
              <a:latin typeface="+mn-lt"/>
              <a:ea typeface="+mn-ea"/>
              <a:cs typeface="+mn-cs"/>
            </a:rPr>
            <a:t>・一方、算定上の分母となる標準財政規模は同</a:t>
          </a:r>
          <a:r>
            <a:rPr lang="en-US" altLang="ja-JP" sz="900" b="0" i="0" u="none" strike="noStrike">
              <a:solidFill>
                <a:schemeClr val="dk1"/>
              </a:solidFill>
              <a:effectLst/>
              <a:latin typeface="+mn-lt"/>
              <a:ea typeface="+mn-ea"/>
              <a:cs typeface="+mn-cs"/>
            </a:rPr>
            <a:t>5.5</a:t>
          </a:r>
          <a:r>
            <a:rPr lang="ja-JP" altLang="en-US" sz="900" b="0" i="0" u="none" strike="noStrike">
              <a:solidFill>
                <a:schemeClr val="dk1"/>
              </a:solidFill>
              <a:effectLst/>
              <a:latin typeface="+mn-lt"/>
              <a:ea typeface="+mn-ea"/>
              <a:cs typeface="+mn-cs"/>
            </a:rPr>
            <a:t>％の増となったため、財政調整基金残高の対標準財政規模比は、</a:t>
          </a:r>
          <a:r>
            <a:rPr lang="en-US" altLang="ja-JP" sz="900" b="0" i="0" u="none" strike="noStrike">
              <a:solidFill>
                <a:schemeClr val="dk1"/>
              </a:solidFill>
              <a:effectLst/>
              <a:latin typeface="+mn-lt"/>
              <a:ea typeface="+mn-ea"/>
              <a:cs typeface="+mn-cs"/>
            </a:rPr>
            <a:t>0.83</a:t>
          </a:r>
          <a:r>
            <a:rPr lang="ja-JP" altLang="en-US" sz="900" b="0" i="0" u="none" strike="noStrike">
              <a:solidFill>
                <a:schemeClr val="dk1"/>
              </a:solidFill>
              <a:effectLst/>
              <a:latin typeface="+mn-lt"/>
              <a:ea typeface="+mn-ea"/>
              <a:cs typeface="+mn-cs"/>
            </a:rPr>
            <a:t>ポイント減の</a:t>
          </a:r>
          <a:r>
            <a:rPr lang="en-US" altLang="ja-JP" sz="900" b="0" i="0" u="none" strike="noStrike">
              <a:solidFill>
                <a:schemeClr val="dk1"/>
              </a:solidFill>
              <a:effectLst/>
              <a:latin typeface="+mn-lt"/>
              <a:ea typeface="+mn-ea"/>
              <a:cs typeface="+mn-cs"/>
            </a:rPr>
            <a:t>16.32</a:t>
          </a:r>
          <a:r>
            <a:rPr lang="ja-JP" altLang="en-US" sz="900" b="0" i="0" u="none" strike="noStrike">
              <a:solidFill>
                <a:schemeClr val="dk1"/>
              </a:solidFill>
              <a:effectLst/>
              <a:latin typeface="+mn-lt"/>
              <a:ea typeface="+mn-ea"/>
              <a:cs typeface="+mn-cs"/>
            </a:rPr>
            <a:t>％となった。</a:t>
          </a:r>
          <a:r>
            <a:rPr lang="ja-JP" altLang="en-US" sz="900"/>
            <a:t> </a:t>
          </a:r>
          <a:endParaRPr lang="en-US" altLang="ja-JP" sz="900"/>
        </a:p>
        <a:p>
          <a:r>
            <a:rPr lang="ja-JP" altLang="en-US" sz="900" b="0" i="0" u="none" strike="noStrike">
              <a:solidFill>
                <a:schemeClr val="dk1"/>
              </a:solidFill>
              <a:effectLst/>
              <a:latin typeface="+mn-lt"/>
              <a:ea typeface="+mn-ea"/>
              <a:cs typeface="+mn-cs"/>
            </a:rPr>
            <a:t>・実質収支については、近年、収支均衡が続いていたが、</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年度は、施策を総点検し、自律改革の取組を行うなど、歳出の見直しを図ったことなどにより、</a:t>
          </a:r>
          <a:r>
            <a:rPr lang="en-US" altLang="ja-JP" sz="900" b="0" i="0" u="none" strike="noStrike">
              <a:solidFill>
                <a:schemeClr val="dk1"/>
              </a:solidFill>
              <a:effectLst/>
              <a:latin typeface="+mn-lt"/>
              <a:ea typeface="+mn-ea"/>
              <a:cs typeface="+mn-cs"/>
            </a:rPr>
            <a:t>1,292</a:t>
          </a:r>
          <a:r>
            <a:rPr lang="ja-JP" altLang="en-US" sz="900" b="0" i="0" u="none" strike="noStrike">
              <a:solidFill>
                <a:schemeClr val="dk1"/>
              </a:solidFill>
              <a:effectLst/>
              <a:latin typeface="+mn-lt"/>
              <a:ea typeface="+mn-ea"/>
              <a:cs typeface="+mn-cs"/>
            </a:rPr>
            <a:t>億円の黒字となった。</a:t>
          </a:r>
          <a:r>
            <a:rPr lang="ja-JP" altLang="en-US" sz="900"/>
            <a:t> </a:t>
          </a:r>
          <a:endParaRPr lang="en-US" altLang="ja-JP" sz="900"/>
        </a:p>
        <a:p>
          <a:r>
            <a:rPr lang="ja-JP" altLang="en-US" sz="900" b="0" i="0" u="none" strike="noStrike">
              <a:solidFill>
                <a:schemeClr val="dk1"/>
              </a:solidFill>
              <a:effectLst/>
              <a:latin typeface="+mn-lt"/>
              <a:ea typeface="+mn-ea"/>
              <a:cs typeface="+mn-cs"/>
            </a:rPr>
            <a:t>・（なお、本表の実質収支額には、本来次年度へ繰り越すべき財源である地方消費税に係る他道府県への未清算金が含まれている。</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年度における実質収支額</a:t>
          </a:r>
          <a:r>
            <a:rPr lang="en-US" altLang="ja-JP" sz="900" b="0" i="0" u="none" strike="noStrike">
              <a:solidFill>
                <a:schemeClr val="dk1"/>
              </a:solidFill>
              <a:effectLst/>
              <a:latin typeface="+mn-lt"/>
              <a:ea typeface="+mn-ea"/>
              <a:cs typeface="+mn-cs"/>
            </a:rPr>
            <a:t>3,204</a:t>
          </a:r>
          <a:r>
            <a:rPr lang="ja-JP" altLang="en-US" sz="900" b="0" i="0" u="none" strike="noStrike">
              <a:solidFill>
                <a:schemeClr val="dk1"/>
              </a:solidFill>
              <a:effectLst/>
              <a:latin typeface="+mn-lt"/>
              <a:ea typeface="+mn-ea"/>
              <a:cs typeface="+mn-cs"/>
            </a:rPr>
            <a:t>億円から、地方消費税の未清算に伴う次年度繰越金</a:t>
          </a:r>
          <a:r>
            <a:rPr lang="en-US" altLang="ja-JP" sz="900" b="0" i="0" u="none" strike="noStrike">
              <a:solidFill>
                <a:schemeClr val="dk1"/>
              </a:solidFill>
              <a:effectLst/>
              <a:latin typeface="+mn-lt"/>
              <a:ea typeface="+mn-ea"/>
              <a:cs typeface="+mn-cs"/>
            </a:rPr>
            <a:t>1,913</a:t>
          </a:r>
          <a:r>
            <a:rPr lang="ja-JP" altLang="en-US" sz="900" b="0" i="0" u="none" strike="noStrike">
              <a:solidFill>
                <a:schemeClr val="dk1"/>
              </a:solidFill>
              <a:effectLst/>
              <a:latin typeface="+mn-lt"/>
              <a:ea typeface="+mn-ea"/>
              <a:cs typeface="+mn-cs"/>
            </a:rPr>
            <a:t>億円を除いた収支額は</a:t>
          </a:r>
          <a:r>
            <a:rPr lang="en-US" altLang="ja-JP" sz="900" b="0" i="0" u="none" strike="noStrike">
              <a:solidFill>
                <a:schemeClr val="dk1"/>
              </a:solidFill>
              <a:effectLst/>
              <a:latin typeface="+mn-lt"/>
              <a:ea typeface="+mn-ea"/>
              <a:cs typeface="+mn-cs"/>
            </a:rPr>
            <a:t>1,292</a:t>
          </a:r>
          <a:r>
            <a:rPr lang="ja-JP" altLang="en-US" sz="900" b="0" i="0" u="none" strike="noStrike">
              <a:solidFill>
                <a:schemeClr val="dk1"/>
              </a:solidFill>
              <a:effectLst/>
              <a:latin typeface="+mn-lt"/>
              <a:ea typeface="+mn-ea"/>
              <a:cs typeface="+mn-cs"/>
            </a:rPr>
            <a:t>億円となり、標準財政規模に対する割合は</a:t>
          </a:r>
          <a:r>
            <a:rPr lang="en-US" altLang="ja-JP" sz="900" b="0" i="0" u="none" strike="noStrike">
              <a:solidFill>
                <a:schemeClr val="dk1"/>
              </a:solidFill>
              <a:effectLst/>
              <a:latin typeface="+mn-lt"/>
              <a:ea typeface="+mn-ea"/>
              <a:cs typeface="+mn-cs"/>
            </a:rPr>
            <a:t>3.36</a:t>
          </a:r>
          <a:r>
            <a:rPr lang="ja-JP" altLang="en-US" sz="900" b="0" i="0" u="none" strike="noStrike">
              <a:solidFill>
                <a:schemeClr val="dk1"/>
              </a:solidFill>
              <a:effectLst/>
              <a:latin typeface="+mn-lt"/>
              <a:ea typeface="+mn-ea"/>
              <a:cs typeface="+mn-cs"/>
            </a:rPr>
            <a:t>％となる。）</a:t>
          </a:r>
          <a:r>
            <a:rPr lang="ja-JP" altLang="en-US" sz="900"/>
            <a:t> </a:t>
          </a:r>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0" i="0" u="none" strike="noStrike">
              <a:solidFill>
                <a:schemeClr val="dk1"/>
              </a:solidFill>
              <a:effectLst/>
              <a:latin typeface="+mn-ea"/>
              <a:ea typeface="+mn-ea"/>
              <a:cs typeface="+mn-cs"/>
            </a:rPr>
            <a:t>・連結実質赤字比率は、</a:t>
          </a:r>
          <a:r>
            <a:rPr lang="en-US" altLang="ja-JP" sz="1800" b="0" i="0" u="none" strike="noStrike">
              <a:solidFill>
                <a:schemeClr val="dk1"/>
              </a:solidFill>
              <a:effectLst/>
              <a:latin typeface="+mn-ea"/>
              <a:ea typeface="+mn-ea"/>
              <a:cs typeface="+mn-cs"/>
            </a:rPr>
            <a:t>19</a:t>
          </a:r>
          <a:r>
            <a:rPr lang="ja-JP" altLang="en-US" sz="1800" b="0" i="0" u="none" strike="noStrike">
              <a:solidFill>
                <a:schemeClr val="dk1"/>
              </a:solidFill>
              <a:effectLst/>
              <a:latin typeface="+mn-ea"/>
              <a:ea typeface="+mn-ea"/>
              <a:cs typeface="+mn-cs"/>
            </a:rPr>
            <a:t>年度の制度創設以来、全会計において実質赤字額及び資金不足額が発生していないため、算出されていない。</a:t>
          </a:r>
          <a:r>
            <a:rPr lang="ja-JP" altLang="en-US" sz="1800">
              <a:latin typeface="+mn-ea"/>
              <a:ea typeface="+mn-ea"/>
            </a:rPr>
            <a:t> </a:t>
          </a:r>
          <a:endParaRPr lang="en-US" altLang="ja-JP" sz="1800" b="0" i="0" u="none" strike="sngStrike">
            <a:solidFill>
              <a:schemeClr val="dk1"/>
            </a:solidFill>
            <a:effectLst/>
            <a:latin typeface="+mn-ea"/>
            <a:ea typeface="+mn-ea"/>
            <a:cs typeface="+mn-cs"/>
          </a:endParaRPr>
        </a:p>
        <a:p>
          <a:r>
            <a:rPr lang="ja-JP" altLang="en-US" sz="1800" b="0" i="0" u="none" strike="noStrike">
              <a:solidFill>
                <a:schemeClr val="dk1"/>
              </a:solidFill>
              <a:effectLst/>
              <a:latin typeface="+mn-ea"/>
              <a:ea typeface="+mn-ea"/>
              <a:cs typeface="+mn-cs"/>
            </a:rPr>
            <a:t>・</a:t>
          </a:r>
          <a:r>
            <a:rPr lang="en-US" altLang="ja-JP" sz="1800" b="0" i="0" u="none" strike="noStrike">
              <a:solidFill>
                <a:schemeClr val="dk1"/>
              </a:solidFill>
              <a:effectLst/>
              <a:latin typeface="+mn-ea"/>
              <a:ea typeface="+mn-ea"/>
              <a:cs typeface="+mn-cs"/>
            </a:rPr>
            <a:t>24</a:t>
          </a:r>
          <a:r>
            <a:rPr lang="ja-JP" altLang="en-US" sz="1800" b="0" i="0" u="none" strike="noStrike">
              <a:solidFill>
                <a:schemeClr val="dk1"/>
              </a:solidFill>
              <a:effectLst/>
              <a:latin typeface="+mn-ea"/>
              <a:ea typeface="+mn-ea"/>
              <a:cs typeface="+mn-cs"/>
            </a:rPr>
            <a:t>年度以降、標準財政規模が一貫して増加していることなどにより、標準財政規模に対する連結実質黒字額の比率は、</a:t>
          </a:r>
          <a:r>
            <a:rPr lang="en-US" altLang="ja-JP" sz="1800" b="0" i="0" u="none" strike="noStrike">
              <a:solidFill>
                <a:schemeClr val="dk1"/>
              </a:solidFill>
              <a:effectLst/>
              <a:latin typeface="+mn-ea"/>
              <a:ea typeface="+mn-ea"/>
              <a:cs typeface="+mn-cs"/>
            </a:rPr>
            <a:t>27</a:t>
          </a:r>
          <a:r>
            <a:rPr lang="ja-JP" altLang="en-US" sz="1800" b="0" i="0" u="none" strike="noStrike">
              <a:solidFill>
                <a:schemeClr val="dk1"/>
              </a:solidFill>
              <a:effectLst/>
              <a:latin typeface="+mn-ea"/>
              <a:ea typeface="+mn-ea"/>
              <a:cs typeface="+mn-cs"/>
            </a:rPr>
            <a:t>年度まで減少を続けている。</a:t>
          </a:r>
          <a:br>
            <a:rPr lang="ja-JP" altLang="en-US" sz="1800" b="0" i="0" u="none" strike="noStrike">
              <a:solidFill>
                <a:schemeClr val="dk1"/>
              </a:solidFill>
              <a:effectLst/>
              <a:latin typeface="+mn-ea"/>
              <a:ea typeface="+mn-ea"/>
              <a:cs typeface="+mn-cs"/>
            </a:rPr>
          </a:br>
          <a:r>
            <a:rPr lang="ja-JP" altLang="en-US" sz="1800" b="0" i="0" u="none" strike="noStrike">
              <a:solidFill>
                <a:schemeClr val="dk1"/>
              </a:solidFill>
              <a:effectLst/>
              <a:latin typeface="+mn-ea"/>
              <a:ea typeface="+mn-ea"/>
              <a:cs typeface="+mn-cs"/>
            </a:rPr>
            <a:t>・</a:t>
          </a:r>
          <a:r>
            <a:rPr lang="en-US" altLang="ja-JP" sz="1800" b="0" i="0" u="none" strike="noStrike">
              <a:solidFill>
                <a:schemeClr val="dk1"/>
              </a:solidFill>
              <a:effectLst/>
              <a:latin typeface="+mn-ea"/>
              <a:ea typeface="+mn-ea"/>
              <a:cs typeface="+mn-cs"/>
            </a:rPr>
            <a:t>28</a:t>
          </a:r>
          <a:r>
            <a:rPr lang="ja-JP" altLang="en-US" sz="1800" b="0" i="0" u="none" strike="noStrike">
              <a:solidFill>
                <a:schemeClr val="dk1"/>
              </a:solidFill>
              <a:effectLst/>
              <a:latin typeface="+mn-ea"/>
              <a:ea typeface="+mn-ea"/>
              <a:cs typeface="+mn-cs"/>
            </a:rPr>
            <a:t>年度においては、施策を総点検し、自律改革の取組を行うなど、歳出の見直しを図ったことにより、一般会計における黒字額が増加したことに伴い、比率は増加した。</a:t>
          </a:r>
          <a:r>
            <a:rPr lang="ja-JP" altLang="en-US" sz="1800">
              <a:latin typeface="+mn-ea"/>
              <a:ea typeface="+mn-ea"/>
            </a:rPr>
            <a:t> </a:t>
          </a:r>
          <a:endParaRPr kumimoji="1" lang="ja-JP" altLang="en-US" sz="18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9" t="s">
        <v>60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15"/>
      <c r="DK1" s="115"/>
      <c r="DL1" s="115"/>
      <c r="DM1" s="115"/>
      <c r="DN1" s="115"/>
      <c r="DO1" s="115"/>
    </row>
    <row r="2" spans="1:119" ht="24" thickBot="1">
      <c r="A2" s="114"/>
      <c r="B2" s="117" t="s">
        <v>61</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90" t="s">
        <v>62</v>
      </c>
      <c r="C3" s="561"/>
      <c r="D3" s="562"/>
      <c r="E3" s="562"/>
      <c r="F3" s="562"/>
      <c r="G3" s="562"/>
      <c r="H3" s="562"/>
      <c r="I3" s="562"/>
      <c r="J3" s="562"/>
      <c r="K3" s="562"/>
      <c r="L3" s="562" t="s">
        <v>63</v>
      </c>
      <c r="M3" s="562"/>
      <c r="N3" s="562"/>
      <c r="O3" s="562"/>
      <c r="P3" s="562"/>
      <c r="Q3" s="562"/>
      <c r="R3" s="563"/>
      <c r="S3" s="563"/>
      <c r="T3" s="563"/>
      <c r="U3" s="563"/>
      <c r="V3" s="564"/>
      <c r="W3" s="592" t="s">
        <v>64</v>
      </c>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4"/>
      <c r="AZ3" s="458" t="s">
        <v>1</v>
      </c>
      <c r="BA3" s="459"/>
      <c r="BB3" s="459"/>
      <c r="BC3" s="459"/>
      <c r="BD3" s="459"/>
      <c r="BE3" s="459"/>
      <c r="BF3" s="459"/>
      <c r="BG3" s="459"/>
      <c r="BH3" s="459"/>
      <c r="BI3" s="459"/>
      <c r="BJ3" s="459"/>
      <c r="BK3" s="459"/>
      <c r="BL3" s="459"/>
      <c r="BM3" s="595"/>
      <c r="BN3" s="559" t="s">
        <v>65</v>
      </c>
      <c r="BO3" s="560"/>
      <c r="BP3" s="560"/>
      <c r="BQ3" s="560"/>
      <c r="BR3" s="560"/>
      <c r="BS3" s="560"/>
      <c r="BT3" s="560"/>
      <c r="BU3" s="596"/>
      <c r="BV3" s="559" t="s">
        <v>66</v>
      </c>
      <c r="BW3" s="560"/>
      <c r="BX3" s="560"/>
      <c r="BY3" s="560"/>
      <c r="BZ3" s="560"/>
      <c r="CA3" s="560"/>
      <c r="CB3" s="560"/>
      <c r="CC3" s="596"/>
      <c r="CD3" s="458" t="s">
        <v>1</v>
      </c>
      <c r="CE3" s="459"/>
      <c r="CF3" s="459"/>
      <c r="CG3" s="459"/>
      <c r="CH3" s="459"/>
      <c r="CI3" s="459"/>
      <c r="CJ3" s="459"/>
      <c r="CK3" s="459"/>
      <c r="CL3" s="459"/>
      <c r="CM3" s="459"/>
      <c r="CN3" s="459"/>
      <c r="CO3" s="459"/>
      <c r="CP3" s="459"/>
      <c r="CQ3" s="459"/>
      <c r="CR3" s="459"/>
      <c r="CS3" s="595"/>
      <c r="CT3" s="559" t="s">
        <v>67</v>
      </c>
      <c r="CU3" s="560"/>
      <c r="CV3" s="560"/>
      <c r="CW3" s="560"/>
      <c r="CX3" s="560"/>
      <c r="CY3" s="560"/>
      <c r="CZ3" s="560"/>
      <c r="DA3" s="596"/>
      <c r="DB3" s="559" t="s">
        <v>68</v>
      </c>
      <c r="DC3" s="560"/>
      <c r="DD3" s="560"/>
      <c r="DE3" s="560"/>
      <c r="DF3" s="560"/>
      <c r="DG3" s="560"/>
      <c r="DH3" s="560"/>
      <c r="DI3" s="596"/>
      <c r="DJ3" s="114"/>
      <c r="DK3" s="114"/>
      <c r="DL3" s="114"/>
      <c r="DM3" s="114"/>
      <c r="DN3" s="114"/>
      <c r="DO3" s="114"/>
    </row>
    <row r="4" spans="1:119" ht="18.75" customHeight="1">
      <c r="A4" s="115"/>
      <c r="B4" s="591"/>
      <c r="C4" s="549"/>
      <c r="D4" s="565"/>
      <c r="E4" s="565"/>
      <c r="F4" s="565"/>
      <c r="G4" s="565"/>
      <c r="H4" s="565"/>
      <c r="I4" s="565"/>
      <c r="J4" s="565"/>
      <c r="K4" s="565"/>
      <c r="L4" s="565"/>
      <c r="M4" s="565"/>
      <c r="N4" s="565"/>
      <c r="O4" s="565"/>
      <c r="P4" s="565"/>
      <c r="Q4" s="565"/>
      <c r="R4" s="566"/>
      <c r="S4" s="566"/>
      <c r="T4" s="566"/>
      <c r="U4" s="566"/>
      <c r="V4" s="567"/>
      <c r="W4" s="511" t="s">
        <v>69</v>
      </c>
      <c r="X4" s="512"/>
      <c r="Y4" s="513"/>
      <c r="Z4" s="520" t="s">
        <v>1</v>
      </c>
      <c r="AA4" s="521"/>
      <c r="AB4" s="521"/>
      <c r="AC4" s="521"/>
      <c r="AD4" s="521"/>
      <c r="AE4" s="521"/>
      <c r="AF4" s="521"/>
      <c r="AG4" s="521"/>
      <c r="AH4" s="522"/>
      <c r="AI4" s="520" t="s">
        <v>70</v>
      </c>
      <c r="AJ4" s="570"/>
      <c r="AK4" s="570"/>
      <c r="AL4" s="570"/>
      <c r="AM4" s="570"/>
      <c r="AN4" s="570"/>
      <c r="AO4" s="570"/>
      <c r="AP4" s="571"/>
      <c r="AQ4" s="526" t="s">
        <v>71</v>
      </c>
      <c r="AR4" s="527"/>
      <c r="AS4" s="570"/>
      <c r="AT4" s="570"/>
      <c r="AU4" s="570"/>
      <c r="AV4" s="570"/>
      <c r="AW4" s="570"/>
      <c r="AX4" s="570"/>
      <c r="AY4" s="575"/>
      <c r="AZ4" s="432" t="s">
        <v>72</v>
      </c>
      <c r="BA4" s="433"/>
      <c r="BB4" s="433"/>
      <c r="BC4" s="433"/>
      <c r="BD4" s="433"/>
      <c r="BE4" s="433"/>
      <c r="BF4" s="433"/>
      <c r="BG4" s="433"/>
      <c r="BH4" s="433"/>
      <c r="BI4" s="433"/>
      <c r="BJ4" s="433"/>
      <c r="BK4" s="433"/>
      <c r="BL4" s="433"/>
      <c r="BM4" s="434"/>
      <c r="BN4" s="435">
        <v>7122485322</v>
      </c>
      <c r="BO4" s="436"/>
      <c r="BP4" s="436"/>
      <c r="BQ4" s="436"/>
      <c r="BR4" s="436"/>
      <c r="BS4" s="436"/>
      <c r="BT4" s="436"/>
      <c r="BU4" s="437"/>
      <c r="BV4" s="435">
        <v>7186287874</v>
      </c>
      <c r="BW4" s="436"/>
      <c r="BX4" s="436"/>
      <c r="BY4" s="436"/>
      <c r="BZ4" s="436"/>
      <c r="CA4" s="436"/>
      <c r="CB4" s="436"/>
      <c r="CC4" s="437"/>
      <c r="CD4" s="544" t="s">
        <v>73</v>
      </c>
      <c r="CE4" s="545"/>
      <c r="CF4" s="545"/>
      <c r="CG4" s="545"/>
      <c r="CH4" s="545"/>
      <c r="CI4" s="545"/>
      <c r="CJ4" s="545"/>
      <c r="CK4" s="545"/>
      <c r="CL4" s="545"/>
      <c r="CM4" s="545"/>
      <c r="CN4" s="545"/>
      <c r="CO4" s="545"/>
      <c r="CP4" s="545"/>
      <c r="CQ4" s="545"/>
      <c r="CR4" s="545"/>
      <c r="CS4" s="546"/>
      <c r="CT4" s="597">
        <v>8.3000000000000007</v>
      </c>
      <c r="CU4" s="598"/>
      <c r="CV4" s="598"/>
      <c r="CW4" s="598"/>
      <c r="CX4" s="598"/>
      <c r="CY4" s="598"/>
      <c r="CZ4" s="598"/>
      <c r="DA4" s="599"/>
      <c r="DB4" s="597">
        <v>3.1</v>
      </c>
      <c r="DC4" s="598"/>
      <c r="DD4" s="598"/>
      <c r="DE4" s="598"/>
      <c r="DF4" s="598"/>
      <c r="DG4" s="598"/>
      <c r="DH4" s="598"/>
      <c r="DI4" s="599"/>
      <c r="DJ4" s="114"/>
      <c r="DK4" s="114"/>
      <c r="DL4" s="114"/>
      <c r="DM4" s="114"/>
      <c r="DN4" s="114"/>
      <c r="DO4" s="114"/>
    </row>
    <row r="5" spans="1:119" ht="18.75" customHeight="1" thickBot="1">
      <c r="A5" s="115"/>
      <c r="B5" s="591"/>
      <c r="C5" s="549"/>
      <c r="D5" s="565"/>
      <c r="E5" s="565"/>
      <c r="F5" s="565"/>
      <c r="G5" s="565"/>
      <c r="H5" s="565"/>
      <c r="I5" s="565"/>
      <c r="J5" s="565"/>
      <c r="K5" s="565"/>
      <c r="L5" s="568"/>
      <c r="M5" s="568"/>
      <c r="N5" s="568"/>
      <c r="O5" s="568"/>
      <c r="P5" s="568"/>
      <c r="Q5" s="568"/>
      <c r="R5" s="523"/>
      <c r="S5" s="523"/>
      <c r="T5" s="523"/>
      <c r="U5" s="523"/>
      <c r="V5" s="569"/>
      <c r="W5" s="514"/>
      <c r="X5" s="515"/>
      <c r="Y5" s="516"/>
      <c r="Z5" s="523"/>
      <c r="AA5" s="524"/>
      <c r="AB5" s="524"/>
      <c r="AC5" s="524"/>
      <c r="AD5" s="524"/>
      <c r="AE5" s="524"/>
      <c r="AF5" s="524"/>
      <c r="AG5" s="524"/>
      <c r="AH5" s="525"/>
      <c r="AI5" s="572"/>
      <c r="AJ5" s="573"/>
      <c r="AK5" s="573"/>
      <c r="AL5" s="573"/>
      <c r="AM5" s="573"/>
      <c r="AN5" s="573"/>
      <c r="AO5" s="573"/>
      <c r="AP5" s="574"/>
      <c r="AQ5" s="572"/>
      <c r="AR5" s="573"/>
      <c r="AS5" s="573"/>
      <c r="AT5" s="573"/>
      <c r="AU5" s="573"/>
      <c r="AV5" s="573"/>
      <c r="AW5" s="573"/>
      <c r="AX5" s="573"/>
      <c r="AY5" s="576"/>
      <c r="AZ5" s="438" t="s">
        <v>74</v>
      </c>
      <c r="BA5" s="439"/>
      <c r="BB5" s="439"/>
      <c r="BC5" s="439"/>
      <c r="BD5" s="439"/>
      <c r="BE5" s="439"/>
      <c r="BF5" s="439"/>
      <c r="BG5" s="439"/>
      <c r="BH5" s="439"/>
      <c r="BI5" s="439"/>
      <c r="BJ5" s="439"/>
      <c r="BK5" s="439"/>
      <c r="BL5" s="439"/>
      <c r="BM5" s="440"/>
      <c r="BN5" s="441">
        <v>6743871421</v>
      </c>
      <c r="BO5" s="442"/>
      <c r="BP5" s="442"/>
      <c r="BQ5" s="442"/>
      <c r="BR5" s="442"/>
      <c r="BS5" s="442"/>
      <c r="BT5" s="442"/>
      <c r="BU5" s="443"/>
      <c r="BV5" s="441">
        <v>6934746228</v>
      </c>
      <c r="BW5" s="442"/>
      <c r="BX5" s="442"/>
      <c r="BY5" s="442"/>
      <c r="BZ5" s="442"/>
      <c r="CA5" s="442"/>
      <c r="CB5" s="442"/>
      <c r="CC5" s="443"/>
      <c r="CD5" s="488" t="s">
        <v>75</v>
      </c>
      <c r="CE5" s="489"/>
      <c r="CF5" s="489"/>
      <c r="CG5" s="489"/>
      <c r="CH5" s="489"/>
      <c r="CI5" s="489"/>
      <c r="CJ5" s="489"/>
      <c r="CK5" s="489"/>
      <c r="CL5" s="489"/>
      <c r="CM5" s="489"/>
      <c r="CN5" s="489"/>
      <c r="CO5" s="489"/>
      <c r="CP5" s="489"/>
      <c r="CQ5" s="489"/>
      <c r="CR5" s="489"/>
      <c r="CS5" s="490"/>
      <c r="CT5" s="420">
        <v>79.599999999999994</v>
      </c>
      <c r="CU5" s="421"/>
      <c r="CV5" s="421"/>
      <c r="CW5" s="421"/>
      <c r="CX5" s="421"/>
      <c r="CY5" s="421"/>
      <c r="CZ5" s="421"/>
      <c r="DA5" s="422"/>
      <c r="DB5" s="420">
        <v>81.5</v>
      </c>
      <c r="DC5" s="421"/>
      <c r="DD5" s="421"/>
      <c r="DE5" s="421"/>
      <c r="DF5" s="421"/>
      <c r="DG5" s="421"/>
      <c r="DH5" s="421"/>
      <c r="DI5" s="422"/>
      <c r="DJ5" s="114"/>
      <c r="DK5" s="114"/>
      <c r="DL5" s="114"/>
      <c r="DM5" s="114"/>
      <c r="DN5" s="114"/>
      <c r="DO5" s="114"/>
    </row>
    <row r="6" spans="1:119" ht="18.75" customHeight="1">
      <c r="A6" s="115"/>
      <c r="B6" s="559" t="s">
        <v>76</v>
      </c>
      <c r="C6" s="560"/>
      <c r="D6" s="560"/>
      <c r="E6" s="560"/>
      <c r="F6" s="560"/>
      <c r="G6" s="560"/>
      <c r="H6" s="560"/>
      <c r="I6" s="560"/>
      <c r="J6" s="560"/>
      <c r="K6" s="561"/>
      <c r="L6" s="562" t="s">
        <v>77</v>
      </c>
      <c r="M6" s="562"/>
      <c r="N6" s="562"/>
      <c r="O6" s="562"/>
      <c r="P6" s="562"/>
      <c r="Q6" s="562"/>
      <c r="R6" s="563"/>
      <c r="S6" s="563"/>
      <c r="T6" s="563"/>
      <c r="U6" s="563"/>
      <c r="V6" s="564"/>
      <c r="W6" s="514"/>
      <c r="X6" s="515"/>
      <c r="Y6" s="516"/>
      <c r="Z6" s="541" t="s">
        <v>78</v>
      </c>
      <c r="AA6" s="542"/>
      <c r="AB6" s="542"/>
      <c r="AC6" s="542"/>
      <c r="AD6" s="542"/>
      <c r="AE6" s="542"/>
      <c r="AF6" s="542"/>
      <c r="AG6" s="542"/>
      <c r="AH6" s="543"/>
      <c r="AI6" s="466">
        <v>1</v>
      </c>
      <c r="AJ6" s="467"/>
      <c r="AK6" s="467"/>
      <c r="AL6" s="467"/>
      <c r="AM6" s="467"/>
      <c r="AN6" s="467"/>
      <c r="AO6" s="467"/>
      <c r="AP6" s="468"/>
      <c r="AQ6" s="466">
        <v>5824</v>
      </c>
      <c r="AR6" s="467"/>
      <c r="AS6" s="467"/>
      <c r="AT6" s="467"/>
      <c r="AU6" s="467"/>
      <c r="AV6" s="467"/>
      <c r="AW6" s="467"/>
      <c r="AX6" s="467"/>
      <c r="AY6" s="469"/>
      <c r="AZ6" s="438" t="s">
        <v>79</v>
      </c>
      <c r="BA6" s="439"/>
      <c r="BB6" s="439"/>
      <c r="BC6" s="439"/>
      <c r="BD6" s="439"/>
      <c r="BE6" s="439"/>
      <c r="BF6" s="439"/>
      <c r="BG6" s="439"/>
      <c r="BH6" s="439"/>
      <c r="BI6" s="439"/>
      <c r="BJ6" s="439"/>
      <c r="BK6" s="439"/>
      <c r="BL6" s="439"/>
      <c r="BM6" s="440"/>
      <c r="BN6" s="441">
        <v>378613901</v>
      </c>
      <c r="BO6" s="442"/>
      <c r="BP6" s="442"/>
      <c r="BQ6" s="442"/>
      <c r="BR6" s="442"/>
      <c r="BS6" s="442"/>
      <c r="BT6" s="442"/>
      <c r="BU6" s="443"/>
      <c r="BV6" s="441">
        <v>251541646</v>
      </c>
      <c r="BW6" s="442"/>
      <c r="BX6" s="442"/>
      <c r="BY6" s="442"/>
      <c r="BZ6" s="442"/>
      <c r="CA6" s="442"/>
      <c r="CB6" s="442"/>
      <c r="CC6" s="443"/>
      <c r="CD6" s="488" t="s">
        <v>80</v>
      </c>
      <c r="CE6" s="489"/>
      <c r="CF6" s="489"/>
      <c r="CG6" s="489"/>
      <c r="CH6" s="489"/>
      <c r="CI6" s="489"/>
      <c r="CJ6" s="489"/>
      <c r="CK6" s="489"/>
      <c r="CL6" s="489"/>
      <c r="CM6" s="489"/>
      <c r="CN6" s="489"/>
      <c r="CO6" s="489"/>
      <c r="CP6" s="489"/>
      <c r="CQ6" s="489"/>
      <c r="CR6" s="489"/>
      <c r="CS6" s="490"/>
      <c r="CT6" s="586">
        <v>79.599999999999994</v>
      </c>
      <c r="CU6" s="587"/>
      <c r="CV6" s="587"/>
      <c r="CW6" s="587"/>
      <c r="CX6" s="587"/>
      <c r="CY6" s="587"/>
      <c r="CZ6" s="587"/>
      <c r="DA6" s="588"/>
      <c r="DB6" s="586">
        <v>81.5</v>
      </c>
      <c r="DC6" s="587"/>
      <c r="DD6" s="587"/>
      <c r="DE6" s="587"/>
      <c r="DF6" s="587"/>
      <c r="DG6" s="587"/>
      <c r="DH6" s="587"/>
      <c r="DI6" s="588"/>
      <c r="DJ6" s="114"/>
      <c r="DK6" s="114"/>
      <c r="DL6" s="114"/>
      <c r="DM6" s="114"/>
      <c r="DN6" s="114"/>
      <c r="DO6" s="114"/>
    </row>
    <row r="7" spans="1:119" ht="18.75" customHeight="1">
      <c r="A7" s="115"/>
      <c r="B7" s="548"/>
      <c r="C7" s="410"/>
      <c r="D7" s="410"/>
      <c r="E7" s="410"/>
      <c r="F7" s="410"/>
      <c r="G7" s="410"/>
      <c r="H7" s="410"/>
      <c r="I7" s="410"/>
      <c r="J7" s="410"/>
      <c r="K7" s="549"/>
      <c r="L7" s="565"/>
      <c r="M7" s="565"/>
      <c r="N7" s="565"/>
      <c r="O7" s="565"/>
      <c r="P7" s="565"/>
      <c r="Q7" s="565"/>
      <c r="R7" s="566"/>
      <c r="S7" s="566"/>
      <c r="T7" s="566"/>
      <c r="U7" s="566"/>
      <c r="V7" s="567"/>
      <c r="W7" s="514"/>
      <c r="X7" s="515"/>
      <c r="Y7" s="516"/>
      <c r="Z7" s="541" t="s">
        <v>81</v>
      </c>
      <c r="AA7" s="542"/>
      <c r="AB7" s="542"/>
      <c r="AC7" s="542"/>
      <c r="AD7" s="542"/>
      <c r="AE7" s="542"/>
      <c r="AF7" s="542"/>
      <c r="AG7" s="542"/>
      <c r="AH7" s="543"/>
      <c r="AI7" s="466">
        <v>4</v>
      </c>
      <c r="AJ7" s="467"/>
      <c r="AK7" s="467"/>
      <c r="AL7" s="467"/>
      <c r="AM7" s="467"/>
      <c r="AN7" s="467"/>
      <c r="AO7" s="467"/>
      <c r="AP7" s="468"/>
      <c r="AQ7" s="466">
        <v>11890</v>
      </c>
      <c r="AR7" s="467"/>
      <c r="AS7" s="467"/>
      <c r="AT7" s="467"/>
      <c r="AU7" s="467"/>
      <c r="AV7" s="467"/>
      <c r="AW7" s="467"/>
      <c r="AX7" s="467"/>
      <c r="AY7" s="469"/>
      <c r="AZ7" s="438" t="s">
        <v>82</v>
      </c>
      <c r="BA7" s="439"/>
      <c r="BB7" s="439"/>
      <c r="BC7" s="439"/>
      <c r="BD7" s="439"/>
      <c r="BE7" s="439"/>
      <c r="BF7" s="439"/>
      <c r="BG7" s="439"/>
      <c r="BH7" s="439"/>
      <c r="BI7" s="439"/>
      <c r="BJ7" s="439"/>
      <c r="BK7" s="439"/>
      <c r="BL7" s="439"/>
      <c r="BM7" s="440"/>
      <c r="BN7" s="441">
        <v>58186324</v>
      </c>
      <c r="BO7" s="442"/>
      <c r="BP7" s="442"/>
      <c r="BQ7" s="442"/>
      <c r="BR7" s="442"/>
      <c r="BS7" s="442"/>
      <c r="BT7" s="442"/>
      <c r="BU7" s="443"/>
      <c r="BV7" s="441">
        <v>137484847</v>
      </c>
      <c r="BW7" s="442"/>
      <c r="BX7" s="442"/>
      <c r="BY7" s="442"/>
      <c r="BZ7" s="442"/>
      <c r="CA7" s="442"/>
      <c r="CB7" s="442"/>
      <c r="CC7" s="443"/>
      <c r="CD7" s="488" t="s">
        <v>83</v>
      </c>
      <c r="CE7" s="489"/>
      <c r="CF7" s="489"/>
      <c r="CG7" s="489"/>
      <c r="CH7" s="489"/>
      <c r="CI7" s="489"/>
      <c r="CJ7" s="489"/>
      <c r="CK7" s="489"/>
      <c r="CL7" s="489"/>
      <c r="CM7" s="489"/>
      <c r="CN7" s="489"/>
      <c r="CO7" s="489"/>
      <c r="CP7" s="489"/>
      <c r="CQ7" s="489"/>
      <c r="CR7" s="489"/>
      <c r="CS7" s="490"/>
      <c r="CT7" s="441">
        <v>3843486500</v>
      </c>
      <c r="CU7" s="442"/>
      <c r="CV7" s="442"/>
      <c r="CW7" s="442"/>
      <c r="CX7" s="442"/>
      <c r="CY7" s="442"/>
      <c r="CZ7" s="442"/>
      <c r="DA7" s="443"/>
      <c r="DB7" s="441">
        <v>3642201974</v>
      </c>
      <c r="DC7" s="442"/>
      <c r="DD7" s="442"/>
      <c r="DE7" s="442"/>
      <c r="DF7" s="442"/>
      <c r="DG7" s="442"/>
      <c r="DH7" s="442"/>
      <c r="DI7" s="443"/>
      <c r="DJ7" s="114"/>
      <c r="DK7" s="114"/>
      <c r="DL7" s="114"/>
      <c r="DM7" s="114"/>
      <c r="DN7" s="114"/>
      <c r="DO7" s="114"/>
    </row>
    <row r="8" spans="1:119" ht="18.75" customHeight="1" thickBot="1">
      <c r="A8" s="115"/>
      <c r="B8" s="550"/>
      <c r="C8" s="551"/>
      <c r="D8" s="551"/>
      <c r="E8" s="551"/>
      <c r="F8" s="551"/>
      <c r="G8" s="551"/>
      <c r="H8" s="551"/>
      <c r="I8" s="551"/>
      <c r="J8" s="551"/>
      <c r="K8" s="552"/>
      <c r="L8" s="568"/>
      <c r="M8" s="568"/>
      <c r="N8" s="568"/>
      <c r="O8" s="568"/>
      <c r="P8" s="568"/>
      <c r="Q8" s="568"/>
      <c r="R8" s="523"/>
      <c r="S8" s="523"/>
      <c r="T8" s="523"/>
      <c r="U8" s="523"/>
      <c r="V8" s="569"/>
      <c r="W8" s="514"/>
      <c r="X8" s="515"/>
      <c r="Y8" s="516"/>
      <c r="Z8" s="541" t="s">
        <v>84</v>
      </c>
      <c r="AA8" s="542"/>
      <c r="AB8" s="542"/>
      <c r="AC8" s="542"/>
      <c r="AD8" s="542"/>
      <c r="AE8" s="542"/>
      <c r="AF8" s="542"/>
      <c r="AG8" s="542"/>
      <c r="AH8" s="543"/>
      <c r="AI8" s="466">
        <v>1</v>
      </c>
      <c r="AJ8" s="467"/>
      <c r="AK8" s="467"/>
      <c r="AL8" s="467"/>
      <c r="AM8" s="467"/>
      <c r="AN8" s="467"/>
      <c r="AO8" s="467"/>
      <c r="AP8" s="468"/>
      <c r="AQ8" s="466">
        <v>11070</v>
      </c>
      <c r="AR8" s="467"/>
      <c r="AS8" s="467"/>
      <c r="AT8" s="467"/>
      <c r="AU8" s="467"/>
      <c r="AV8" s="467"/>
      <c r="AW8" s="467"/>
      <c r="AX8" s="467"/>
      <c r="AY8" s="469"/>
      <c r="AZ8" s="438" t="s">
        <v>85</v>
      </c>
      <c r="BA8" s="439"/>
      <c r="BB8" s="439"/>
      <c r="BC8" s="439"/>
      <c r="BD8" s="439"/>
      <c r="BE8" s="439"/>
      <c r="BF8" s="439"/>
      <c r="BG8" s="439"/>
      <c r="BH8" s="439"/>
      <c r="BI8" s="439"/>
      <c r="BJ8" s="439"/>
      <c r="BK8" s="439"/>
      <c r="BL8" s="439"/>
      <c r="BM8" s="440"/>
      <c r="BN8" s="441">
        <v>320427577</v>
      </c>
      <c r="BO8" s="442"/>
      <c r="BP8" s="442"/>
      <c r="BQ8" s="442"/>
      <c r="BR8" s="442"/>
      <c r="BS8" s="442"/>
      <c r="BT8" s="442"/>
      <c r="BU8" s="443"/>
      <c r="BV8" s="441">
        <v>114056799</v>
      </c>
      <c r="BW8" s="442"/>
      <c r="BX8" s="442"/>
      <c r="BY8" s="442"/>
      <c r="BZ8" s="442"/>
      <c r="CA8" s="442"/>
      <c r="CB8" s="442"/>
      <c r="CC8" s="443"/>
      <c r="CD8" s="488" t="s">
        <v>86</v>
      </c>
      <c r="CE8" s="489"/>
      <c r="CF8" s="489"/>
      <c r="CG8" s="489"/>
      <c r="CH8" s="489"/>
      <c r="CI8" s="489"/>
      <c r="CJ8" s="489"/>
      <c r="CK8" s="489"/>
      <c r="CL8" s="489"/>
      <c r="CM8" s="489"/>
      <c r="CN8" s="489"/>
      <c r="CO8" s="489"/>
      <c r="CP8" s="489"/>
      <c r="CQ8" s="489"/>
      <c r="CR8" s="489"/>
      <c r="CS8" s="490"/>
      <c r="CT8" s="583">
        <v>1.1013299999999999</v>
      </c>
      <c r="CU8" s="584"/>
      <c r="CV8" s="584"/>
      <c r="CW8" s="584"/>
      <c r="CX8" s="584"/>
      <c r="CY8" s="584"/>
      <c r="CZ8" s="584"/>
      <c r="DA8" s="585"/>
      <c r="DB8" s="583">
        <v>1.0032099999999999</v>
      </c>
      <c r="DC8" s="584"/>
      <c r="DD8" s="584"/>
      <c r="DE8" s="584"/>
      <c r="DF8" s="584"/>
      <c r="DG8" s="584"/>
      <c r="DH8" s="584"/>
      <c r="DI8" s="585"/>
      <c r="DJ8" s="114"/>
      <c r="DK8" s="114"/>
      <c r="DL8" s="114"/>
      <c r="DM8" s="114"/>
      <c r="DN8" s="114"/>
      <c r="DO8" s="114"/>
    </row>
    <row r="9" spans="1:119" ht="18.75" customHeight="1" thickBot="1">
      <c r="A9" s="115"/>
      <c r="B9" s="547" t="s">
        <v>87</v>
      </c>
      <c r="C9" s="521"/>
      <c r="D9" s="521"/>
      <c r="E9" s="521"/>
      <c r="F9" s="521"/>
      <c r="G9" s="521"/>
      <c r="H9" s="521"/>
      <c r="I9" s="521"/>
      <c r="J9" s="521"/>
      <c r="K9" s="522"/>
      <c r="L9" s="553" t="s">
        <v>88</v>
      </c>
      <c r="M9" s="554"/>
      <c r="N9" s="554"/>
      <c r="O9" s="554"/>
      <c r="P9" s="554"/>
      <c r="Q9" s="555"/>
      <c r="R9" s="556">
        <v>13515272</v>
      </c>
      <c r="S9" s="557"/>
      <c r="T9" s="557"/>
      <c r="U9" s="557"/>
      <c r="V9" s="558"/>
      <c r="W9" s="514"/>
      <c r="X9" s="515"/>
      <c r="Y9" s="516"/>
      <c r="Z9" s="541" t="s">
        <v>89</v>
      </c>
      <c r="AA9" s="542"/>
      <c r="AB9" s="542"/>
      <c r="AC9" s="542"/>
      <c r="AD9" s="542"/>
      <c r="AE9" s="542"/>
      <c r="AF9" s="542"/>
      <c r="AG9" s="542"/>
      <c r="AH9" s="543"/>
      <c r="AI9" s="466">
        <v>1</v>
      </c>
      <c r="AJ9" s="467"/>
      <c r="AK9" s="467"/>
      <c r="AL9" s="467"/>
      <c r="AM9" s="467"/>
      <c r="AN9" s="467"/>
      <c r="AO9" s="467"/>
      <c r="AP9" s="468"/>
      <c r="AQ9" s="466">
        <v>10168</v>
      </c>
      <c r="AR9" s="467"/>
      <c r="AS9" s="467"/>
      <c r="AT9" s="467"/>
      <c r="AU9" s="467"/>
      <c r="AV9" s="467"/>
      <c r="AW9" s="467"/>
      <c r="AX9" s="467"/>
      <c r="AY9" s="469"/>
      <c r="AZ9" s="438" t="s">
        <v>90</v>
      </c>
      <c r="BA9" s="439"/>
      <c r="BB9" s="439"/>
      <c r="BC9" s="439"/>
      <c r="BD9" s="439"/>
      <c r="BE9" s="439"/>
      <c r="BF9" s="439"/>
      <c r="BG9" s="439"/>
      <c r="BH9" s="439"/>
      <c r="BI9" s="439"/>
      <c r="BJ9" s="439"/>
      <c r="BK9" s="439"/>
      <c r="BL9" s="439"/>
      <c r="BM9" s="440"/>
      <c r="BN9" s="441">
        <v>206370778</v>
      </c>
      <c r="BO9" s="442"/>
      <c r="BP9" s="442"/>
      <c r="BQ9" s="442"/>
      <c r="BR9" s="442"/>
      <c r="BS9" s="442"/>
      <c r="BT9" s="442"/>
      <c r="BU9" s="443"/>
      <c r="BV9" s="441">
        <v>-25624362</v>
      </c>
      <c r="BW9" s="442"/>
      <c r="BX9" s="442"/>
      <c r="BY9" s="442"/>
      <c r="BZ9" s="442"/>
      <c r="CA9" s="442"/>
      <c r="CB9" s="442"/>
      <c r="CC9" s="443"/>
      <c r="CD9" s="412" t="s">
        <v>91</v>
      </c>
      <c r="CE9" s="413"/>
      <c r="CF9" s="413"/>
      <c r="CG9" s="413"/>
      <c r="CH9" s="413"/>
      <c r="CI9" s="413"/>
      <c r="CJ9" s="413"/>
      <c r="CK9" s="413"/>
      <c r="CL9" s="413"/>
      <c r="CM9" s="413"/>
      <c r="CN9" s="413"/>
      <c r="CO9" s="413"/>
      <c r="CP9" s="413"/>
      <c r="CQ9" s="413"/>
      <c r="CR9" s="413"/>
      <c r="CS9" s="414"/>
      <c r="CT9" s="420">
        <v>7.3</v>
      </c>
      <c r="CU9" s="421"/>
      <c r="CV9" s="421"/>
      <c r="CW9" s="421"/>
      <c r="CX9" s="421"/>
      <c r="CY9" s="421"/>
      <c r="CZ9" s="421"/>
      <c r="DA9" s="422"/>
      <c r="DB9" s="420">
        <v>8.1999999999999993</v>
      </c>
      <c r="DC9" s="421"/>
      <c r="DD9" s="421"/>
      <c r="DE9" s="421"/>
      <c r="DF9" s="421"/>
      <c r="DG9" s="421"/>
      <c r="DH9" s="421"/>
      <c r="DI9" s="422"/>
      <c r="DJ9" s="114"/>
      <c r="DK9" s="114"/>
      <c r="DL9" s="114"/>
      <c r="DM9" s="114"/>
      <c r="DN9" s="114"/>
      <c r="DO9" s="114"/>
    </row>
    <row r="10" spans="1:119" ht="18.75" customHeight="1">
      <c r="A10" s="115"/>
      <c r="B10" s="548"/>
      <c r="C10" s="410"/>
      <c r="D10" s="410"/>
      <c r="E10" s="410"/>
      <c r="F10" s="410"/>
      <c r="G10" s="410"/>
      <c r="H10" s="410"/>
      <c r="I10" s="410"/>
      <c r="J10" s="410"/>
      <c r="K10" s="549"/>
      <c r="L10" s="463" t="s">
        <v>92</v>
      </c>
      <c r="M10" s="464"/>
      <c r="N10" s="464"/>
      <c r="O10" s="464"/>
      <c r="P10" s="464"/>
      <c r="Q10" s="465"/>
      <c r="R10" s="466">
        <v>13159417</v>
      </c>
      <c r="S10" s="467"/>
      <c r="T10" s="467"/>
      <c r="U10" s="467"/>
      <c r="V10" s="469"/>
      <c r="W10" s="514"/>
      <c r="X10" s="515"/>
      <c r="Y10" s="516"/>
      <c r="Z10" s="541" t="s">
        <v>93</v>
      </c>
      <c r="AA10" s="542"/>
      <c r="AB10" s="542"/>
      <c r="AC10" s="542"/>
      <c r="AD10" s="542"/>
      <c r="AE10" s="542"/>
      <c r="AF10" s="542"/>
      <c r="AG10" s="542"/>
      <c r="AH10" s="543"/>
      <c r="AI10" s="466">
        <v>1</v>
      </c>
      <c r="AJ10" s="467"/>
      <c r="AK10" s="467"/>
      <c r="AL10" s="467"/>
      <c r="AM10" s="467"/>
      <c r="AN10" s="467"/>
      <c r="AO10" s="467"/>
      <c r="AP10" s="468"/>
      <c r="AQ10" s="466">
        <v>9176</v>
      </c>
      <c r="AR10" s="467"/>
      <c r="AS10" s="467"/>
      <c r="AT10" s="467"/>
      <c r="AU10" s="467"/>
      <c r="AV10" s="467"/>
      <c r="AW10" s="467"/>
      <c r="AX10" s="467"/>
      <c r="AY10" s="469"/>
      <c r="AZ10" s="438" t="s">
        <v>94</v>
      </c>
      <c r="BA10" s="439"/>
      <c r="BB10" s="439"/>
      <c r="BC10" s="439"/>
      <c r="BD10" s="439"/>
      <c r="BE10" s="439"/>
      <c r="BF10" s="439"/>
      <c r="BG10" s="439"/>
      <c r="BH10" s="439"/>
      <c r="BI10" s="439"/>
      <c r="BJ10" s="439"/>
      <c r="BK10" s="439"/>
      <c r="BL10" s="439"/>
      <c r="BM10" s="440"/>
      <c r="BN10" s="441">
        <v>2654291</v>
      </c>
      <c r="BO10" s="442"/>
      <c r="BP10" s="442"/>
      <c r="BQ10" s="442"/>
      <c r="BR10" s="442"/>
      <c r="BS10" s="442"/>
      <c r="BT10" s="442"/>
      <c r="BU10" s="443"/>
      <c r="BV10" s="441">
        <v>58456178</v>
      </c>
      <c r="BW10" s="442"/>
      <c r="BX10" s="442"/>
      <c r="BY10" s="442"/>
      <c r="BZ10" s="442"/>
      <c r="CA10" s="442"/>
      <c r="CB10" s="442"/>
      <c r="CC10" s="443"/>
      <c r="CD10" s="544" t="s">
        <v>95</v>
      </c>
      <c r="CE10" s="545"/>
      <c r="CF10" s="545"/>
      <c r="CG10" s="545"/>
      <c r="CH10" s="545"/>
      <c r="CI10" s="545"/>
      <c r="CJ10" s="545"/>
      <c r="CK10" s="545"/>
      <c r="CL10" s="545"/>
      <c r="CM10" s="545"/>
      <c r="CN10" s="545"/>
      <c r="CO10" s="545"/>
      <c r="CP10" s="545"/>
      <c r="CQ10" s="545"/>
      <c r="CR10" s="545"/>
      <c r="CS10" s="546"/>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50"/>
      <c r="C11" s="551"/>
      <c r="D11" s="551"/>
      <c r="E11" s="551"/>
      <c r="F11" s="551"/>
      <c r="G11" s="551"/>
      <c r="H11" s="551"/>
      <c r="I11" s="551"/>
      <c r="J11" s="551"/>
      <c r="K11" s="552"/>
      <c r="L11" s="577" t="s">
        <v>96</v>
      </c>
      <c r="M11" s="578"/>
      <c r="N11" s="578"/>
      <c r="O11" s="578"/>
      <c r="P11" s="578"/>
      <c r="Q11" s="579"/>
      <c r="R11" s="580" t="s">
        <v>97</v>
      </c>
      <c r="S11" s="581"/>
      <c r="T11" s="581"/>
      <c r="U11" s="581"/>
      <c r="V11" s="582"/>
      <c r="W11" s="517"/>
      <c r="X11" s="518"/>
      <c r="Y11" s="519"/>
      <c r="Z11" s="541" t="s">
        <v>98</v>
      </c>
      <c r="AA11" s="542"/>
      <c r="AB11" s="542"/>
      <c r="AC11" s="542"/>
      <c r="AD11" s="542"/>
      <c r="AE11" s="542"/>
      <c r="AF11" s="542"/>
      <c r="AG11" s="542"/>
      <c r="AH11" s="543"/>
      <c r="AI11" s="466">
        <v>125</v>
      </c>
      <c r="AJ11" s="467"/>
      <c r="AK11" s="467"/>
      <c r="AL11" s="467"/>
      <c r="AM11" s="467"/>
      <c r="AN11" s="467"/>
      <c r="AO11" s="467"/>
      <c r="AP11" s="468"/>
      <c r="AQ11" s="466">
        <v>8176</v>
      </c>
      <c r="AR11" s="467"/>
      <c r="AS11" s="467"/>
      <c r="AT11" s="467"/>
      <c r="AU11" s="467"/>
      <c r="AV11" s="467"/>
      <c r="AW11" s="467"/>
      <c r="AX11" s="467"/>
      <c r="AY11" s="469"/>
      <c r="AZ11" s="438" t="s">
        <v>99</v>
      </c>
      <c r="BA11" s="439"/>
      <c r="BB11" s="439"/>
      <c r="BC11" s="439"/>
      <c r="BD11" s="439"/>
      <c r="BE11" s="439"/>
      <c r="BF11" s="439"/>
      <c r="BG11" s="439"/>
      <c r="BH11" s="439"/>
      <c r="BI11" s="439"/>
      <c r="BJ11" s="439"/>
      <c r="BK11" s="439"/>
      <c r="BL11" s="439"/>
      <c r="BM11" s="440"/>
      <c r="BN11" s="441" t="s">
        <v>100</v>
      </c>
      <c r="BO11" s="442"/>
      <c r="BP11" s="442"/>
      <c r="BQ11" s="442"/>
      <c r="BR11" s="442"/>
      <c r="BS11" s="442"/>
      <c r="BT11" s="442"/>
      <c r="BU11" s="443"/>
      <c r="BV11" s="441" t="s">
        <v>100</v>
      </c>
      <c r="BW11" s="442"/>
      <c r="BX11" s="442"/>
      <c r="BY11" s="442"/>
      <c r="BZ11" s="442"/>
      <c r="CA11" s="442"/>
      <c r="CB11" s="442"/>
      <c r="CC11" s="443"/>
      <c r="CD11" s="488" t="s">
        <v>101</v>
      </c>
      <c r="CE11" s="489"/>
      <c r="CF11" s="489"/>
      <c r="CG11" s="489"/>
      <c r="CH11" s="489"/>
      <c r="CI11" s="489"/>
      <c r="CJ11" s="489"/>
      <c r="CK11" s="489"/>
      <c r="CL11" s="489"/>
      <c r="CM11" s="489"/>
      <c r="CN11" s="489"/>
      <c r="CO11" s="489"/>
      <c r="CP11" s="489"/>
      <c r="CQ11" s="489"/>
      <c r="CR11" s="489"/>
      <c r="CS11" s="490"/>
      <c r="CT11" s="491" t="s">
        <v>100</v>
      </c>
      <c r="CU11" s="492"/>
      <c r="CV11" s="492"/>
      <c r="CW11" s="492"/>
      <c r="CX11" s="492"/>
      <c r="CY11" s="492"/>
      <c r="CZ11" s="492"/>
      <c r="DA11" s="493"/>
      <c r="DB11" s="491" t="s">
        <v>100</v>
      </c>
      <c r="DC11" s="492"/>
      <c r="DD11" s="492"/>
      <c r="DE11" s="492"/>
      <c r="DF11" s="492"/>
      <c r="DG11" s="492"/>
      <c r="DH11" s="492"/>
      <c r="DI11" s="493"/>
      <c r="DJ11" s="114"/>
      <c r="DK11" s="114"/>
      <c r="DL11" s="114"/>
      <c r="DM11" s="114"/>
      <c r="DN11" s="114"/>
      <c r="DO11" s="114"/>
    </row>
    <row r="12" spans="1:119" ht="18.75" customHeight="1">
      <c r="A12" s="115"/>
      <c r="B12" s="496" t="s">
        <v>102</v>
      </c>
      <c r="C12" s="497"/>
      <c r="D12" s="497"/>
      <c r="E12" s="497"/>
      <c r="F12" s="497"/>
      <c r="G12" s="497"/>
      <c r="H12" s="497"/>
      <c r="I12" s="497"/>
      <c r="J12" s="497"/>
      <c r="K12" s="498"/>
      <c r="L12" s="505" t="s">
        <v>103</v>
      </c>
      <c r="M12" s="506"/>
      <c r="N12" s="506"/>
      <c r="O12" s="506"/>
      <c r="P12" s="506"/>
      <c r="Q12" s="507"/>
      <c r="R12" s="508">
        <v>13530053</v>
      </c>
      <c r="S12" s="509"/>
      <c r="T12" s="509"/>
      <c r="U12" s="509"/>
      <c r="V12" s="510"/>
      <c r="W12" s="511" t="s">
        <v>104</v>
      </c>
      <c r="X12" s="512"/>
      <c r="Y12" s="513"/>
      <c r="Z12" s="520" t="s">
        <v>1</v>
      </c>
      <c r="AA12" s="521"/>
      <c r="AB12" s="521"/>
      <c r="AC12" s="521"/>
      <c r="AD12" s="521"/>
      <c r="AE12" s="521"/>
      <c r="AF12" s="521"/>
      <c r="AG12" s="521"/>
      <c r="AH12" s="522"/>
      <c r="AI12" s="526" t="s">
        <v>105</v>
      </c>
      <c r="AJ12" s="521"/>
      <c r="AK12" s="521"/>
      <c r="AL12" s="521"/>
      <c r="AM12" s="522"/>
      <c r="AN12" s="526" t="s">
        <v>106</v>
      </c>
      <c r="AO12" s="527"/>
      <c r="AP12" s="527"/>
      <c r="AQ12" s="527"/>
      <c r="AR12" s="527"/>
      <c r="AS12" s="528"/>
      <c r="AT12" s="535" t="s">
        <v>107</v>
      </c>
      <c r="AU12" s="536"/>
      <c r="AV12" s="536"/>
      <c r="AW12" s="536"/>
      <c r="AX12" s="536"/>
      <c r="AY12" s="537"/>
      <c r="AZ12" s="438" t="s">
        <v>108</v>
      </c>
      <c r="BA12" s="439"/>
      <c r="BB12" s="439"/>
      <c r="BC12" s="439"/>
      <c r="BD12" s="439"/>
      <c r="BE12" s="439"/>
      <c r="BF12" s="439"/>
      <c r="BG12" s="439"/>
      <c r="BH12" s="439"/>
      <c r="BI12" s="439"/>
      <c r="BJ12" s="439"/>
      <c r="BK12" s="439"/>
      <c r="BL12" s="439"/>
      <c r="BM12" s="440"/>
      <c r="BN12" s="441" t="s">
        <v>109</v>
      </c>
      <c r="BO12" s="442"/>
      <c r="BP12" s="442"/>
      <c r="BQ12" s="442"/>
      <c r="BR12" s="442"/>
      <c r="BS12" s="442"/>
      <c r="BT12" s="442"/>
      <c r="BU12" s="443"/>
      <c r="BV12" s="441" t="s">
        <v>109</v>
      </c>
      <c r="BW12" s="442"/>
      <c r="BX12" s="442"/>
      <c r="BY12" s="442"/>
      <c r="BZ12" s="442"/>
      <c r="CA12" s="442"/>
      <c r="CB12" s="442"/>
      <c r="CC12" s="443"/>
      <c r="CD12" s="488" t="s">
        <v>110</v>
      </c>
      <c r="CE12" s="489"/>
      <c r="CF12" s="489"/>
      <c r="CG12" s="489"/>
      <c r="CH12" s="489"/>
      <c r="CI12" s="489"/>
      <c r="CJ12" s="489"/>
      <c r="CK12" s="489"/>
      <c r="CL12" s="489"/>
      <c r="CM12" s="489"/>
      <c r="CN12" s="489"/>
      <c r="CO12" s="489"/>
      <c r="CP12" s="489"/>
      <c r="CQ12" s="489"/>
      <c r="CR12" s="489"/>
      <c r="CS12" s="490"/>
      <c r="CT12" s="491" t="s">
        <v>109</v>
      </c>
      <c r="CU12" s="492"/>
      <c r="CV12" s="492"/>
      <c r="CW12" s="492"/>
      <c r="CX12" s="492"/>
      <c r="CY12" s="492"/>
      <c r="CZ12" s="492"/>
      <c r="DA12" s="493"/>
      <c r="DB12" s="491" t="s">
        <v>109</v>
      </c>
      <c r="DC12" s="492"/>
      <c r="DD12" s="492"/>
      <c r="DE12" s="492"/>
      <c r="DF12" s="492"/>
      <c r="DG12" s="492"/>
      <c r="DH12" s="492"/>
      <c r="DI12" s="493"/>
      <c r="DJ12" s="114"/>
      <c r="DK12" s="114"/>
      <c r="DL12" s="114"/>
      <c r="DM12" s="114"/>
      <c r="DN12" s="114"/>
      <c r="DO12" s="114"/>
    </row>
    <row r="13" spans="1:119" ht="18.75" customHeight="1" thickBot="1">
      <c r="A13" s="115"/>
      <c r="B13" s="499"/>
      <c r="C13" s="500"/>
      <c r="D13" s="500"/>
      <c r="E13" s="500"/>
      <c r="F13" s="500"/>
      <c r="G13" s="500"/>
      <c r="H13" s="500"/>
      <c r="I13" s="500"/>
      <c r="J13" s="500"/>
      <c r="K13" s="501"/>
      <c r="L13" s="122"/>
      <c r="M13" s="482" t="s">
        <v>111</v>
      </c>
      <c r="N13" s="483"/>
      <c r="O13" s="483"/>
      <c r="P13" s="483"/>
      <c r="Q13" s="484"/>
      <c r="R13" s="532">
        <v>13043707</v>
      </c>
      <c r="S13" s="533"/>
      <c r="T13" s="533"/>
      <c r="U13" s="533"/>
      <c r="V13" s="534"/>
      <c r="W13" s="514"/>
      <c r="X13" s="515"/>
      <c r="Y13" s="516"/>
      <c r="Z13" s="523"/>
      <c r="AA13" s="524"/>
      <c r="AB13" s="524"/>
      <c r="AC13" s="524"/>
      <c r="AD13" s="524"/>
      <c r="AE13" s="524"/>
      <c r="AF13" s="524"/>
      <c r="AG13" s="524"/>
      <c r="AH13" s="525"/>
      <c r="AI13" s="523"/>
      <c r="AJ13" s="524"/>
      <c r="AK13" s="524"/>
      <c r="AL13" s="524"/>
      <c r="AM13" s="525"/>
      <c r="AN13" s="529"/>
      <c r="AO13" s="530"/>
      <c r="AP13" s="530"/>
      <c r="AQ13" s="530"/>
      <c r="AR13" s="530"/>
      <c r="AS13" s="531"/>
      <c r="AT13" s="538"/>
      <c r="AU13" s="539"/>
      <c r="AV13" s="539"/>
      <c r="AW13" s="539"/>
      <c r="AX13" s="539"/>
      <c r="AY13" s="540"/>
      <c r="AZ13" s="449" t="s">
        <v>112</v>
      </c>
      <c r="BA13" s="450"/>
      <c r="BB13" s="450"/>
      <c r="BC13" s="450"/>
      <c r="BD13" s="450"/>
      <c r="BE13" s="450"/>
      <c r="BF13" s="450"/>
      <c r="BG13" s="450"/>
      <c r="BH13" s="450"/>
      <c r="BI13" s="450"/>
      <c r="BJ13" s="450"/>
      <c r="BK13" s="450"/>
      <c r="BL13" s="450"/>
      <c r="BM13" s="451"/>
      <c r="BN13" s="441">
        <v>209025069</v>
      </c>
      <c r="BO13" s="442"/>
      <c r="BP13" s="442"/>
      <c r="BQ13" s="442"/>
      <c r="BR13" s="442"/>
      <c r="BS13" s="442"/>
      <c r="BT13" s="442"/>
      <c r="BU13" s="443"/>
      <c r="BV13" s="441">
        <v>32831816</v>
      </c>
      <c r="BW13" s="442"/>
      <c r="BX13" s="442"/>
      <c r="BY13" s="442"/>
      <c r="BZ13" s="442"/>
      <c r="CA13" s="442"/>
      <c r="CB13" s="442"/>
      <c r="CC13" s="443"/>
      <c r="CD13" s="488" t="s">
        <v>113</v>
      </c>
      <c r="CE13" s="489"/>
      <c r="CF13" s="489"/>
      <c r="CG13" s="489"/>
      <c r="CH13" s="489"/>
      <c r="CI13" s="489"/>
      <c r="CJ13" s="489"/>
      <c r="CK13" s="489"/>
      <c r="CL13" s="489"/>
      <c r="CM13" s="489"/>
      <c r="CN13" s="489"/>
      <c r="CO13" s="489"/>
      <c r="CP13" s="489"/>
      <c r="CQ13" s="489"/>
      <c r="CR13" s="489"/>
      <c r="CS13" s="490"/>
      <c r="CT13" s="420">
        <v>1.5</v>
      </c>
      <c r="CU13" s="421"/>
      <c r="CV13" s="421"/>
      <c r="CW13" s="421"/>
      <c r="CX13" s="421"/>
      <c r="CY13" s="421"/>
      <c r="CZ13" s="421"/>
      <c r="DA13" s="422"/>
      <c r="DB13" s="420">
        <v>1.3</v>
      </c>
      <c r="DC13" s="421"/>
      <c r="DD13" s="421"/>
      <c r="DE13" s="421"/>
      <c r="DF13" s="421"/>
      <c r="DG13" s="421"/>
      <c r="DH13" s="421"/>
      <c r="DI13" s="422"/>
      <c r="DJ13" s="114"/>
      <c r="DK13" s="114"/>
      <c r="DL13" s="114"/>
      <c r="DM13" s="114"/>
      <c r="DN13" s="114"/>
      <c r="DO13" s="114"/>
    </row>
    <row r="14" spans="1:119" ht="18.75" customHeight="1" thickBot="1">
      <c r="A14" s="115"/>
      <c r="B14" s="499"/>
      <c r="C14" s="500"/>
      <c r="D14" s="500"/>
      <c r="E14" s="500"/>
      <c r="F14" s="500"/>
      <c r="G14" s="500"/>
      <c r="H14" s="500"/>
      <c r="I14" s="500"/>
      <c r="J14" s="500"/>
      <c r="K14" s="501"/>
      <c r="L14" s="476" t="s">
        <v>114</v>
      </c>
      <c r="M14" s="494"/>
      <c r="N14" s="494"/>
      <c r="O14" s="494"/>
      <c r="P14" s="494"/>
      <c r="Q14" s="495"/>
      <c r="R14" s="485">
        <v>13415349</v>
      </c>
      <c r="S14" s="486"/>
      <c r="T14" s="486"/>
      <c r="U14" s="486"/>
      <c r="V14" s="487"/>
      <c r="W14" s="514"/>
      <c r="X14" s="515"/>
      <c r="Y14" s="516"/>
      <c r="Z14" s="463" t="s">
        <v>115</v>
      </c>
      <c r="AA14" s="464"/>
      <c r="AB14" s="464"/>
      <c r="AC14" s="464"/>
      <c r="AD14" s="464"/>
      <c r="AE14" s="464"/>
      <c r="AF14" s="464"/>
      <c r="AG14" s="464"/>
      <c r="AH14" s="465"/>
      <c r="AI14" s="466">
        <v>45561</v>
      </c>
      <c r="AJ14" s="467"/>
      <c r="AK14" s="467"/>
      <c r="AL14" s="467"/>
      <c r="AM14" s="468"/>
      <c r="AN14" s="466">
        <v>141466905</v>
      </c>
      <c r="AO14" s="467"/>
      <c r="AP14" s="467"/>
      <c r="AQ14" s="467"/>
      <c r="AR14" s="467"/>
      <c r="AS14" s="468"/>
      <c r="AT14" s="466">
        <v>3105</v>
      </c>
      <c r="AU14" s="467"/>
      <c r="AV14" s="467"/>
      <c r="AW14" s="467"/>
      <c r="AX14" s="467"/>
      <c r="AY14" s="469"/>
      <c r="AZ14" s="432" t="s">
        <v>116</v>
      </c>
      <c r="BA14" s="433"/>
      <c r="BB14" s="433"/>
      <c r="BC14" s="433"/>
      <c r="BD14" s="433"/>
      <c r="BE14" s="433"/>
      <c r="BF14" s="433"/>
      <c r="BG14" s="433"/>
      <c r="BH14" s="433"/>
      <c r="BI14" s="433"/>
      <c r="BJ14" s="433"/>
      <c r="BK14" s="433"/>
      <c r="BL14" s="433"/>
      <c r="BM14" s="434"/>
      <c r="BN14" s="435">
        <v>2354493590</v>
      </c>
      <c r="BO14" s="436"/>
      <c r="BP14" s="436"/>
      <c r="BQ14" s="436"/>
      <c r="BR14" s="436"/>
      <c r="BS14" s="436"/>
      <c r="BT14" s="436"/>
      <c r="BU14" s="437"/>
      <c r="BV14" s="435">
        <v>2203760729</v>
      </c>
      <c r="BW14" s="436"/>
      <c r="BX14" s="436"/>
      <c r="BY14" s="436"/>
      <c r="BZ14" s="436"/>
      <c r="CA14" s="436"/>
      <c r="CB14" s="436"/>
      <c r="CC14" s="437"/>
      <c r="CD14" s="412" t="s">
        <v>117</v>
      </c>
      <c r="CE14" s="413"/>
      <c r="CF14" s="413"/>
      <c r="CG14" s="413"/>
      <c r="CH14" s="413"/>
      <c r="CI14" s="413"/>
      <c r="CJ14" s="413"/>
      <c r="CK14" s="413"/>
      <c r="CL14" s="413"/>
      <c r="CM14" s="413"/>
      <c r="CN14" s="413"/>
      <c r="CO14" s="413"/>
      <c r="CP14" s="413"/>
      <c r="CQ14" s="413"/>
      <c r="CR14" s="413"/>
      <c r="CS14" s="414"/>
      <c r="CT14" s="446">
        <v>19.8</v>
      </c>
      <c r="CU14" s="447"/>
      <c r="CV14" s="447"/>
      <c r="CW14" s="447"/>
      <c r="CX14" s="447"/>
      <c r="CY14" s="447"/>
      <c r="CZ14" s="447"/>
      <c r="DA14" s="448"/>
      <c r="DB14" s="446">
        <v>32.1</v>
      </c>
      <c r="DC14" s="447"/>
      <c r="DD14" s="447"/>
      <c r="DE14" s="447"/>
      <c r="DF14" s="447"/>
      <c r="DG14" s="447"/>
      <c r="DH14" s="447"/>
      <c r="DI14" s="448"/>
      <c r="DJ14" s="114"/>
      <c r="DK14" s="114"/>
      <c r="DL14" s="114"/>
      <c r="DM14" s="114"/>
      <c r="DN14" s="114"/>
      <c r="DO14" s="114"/>
    </row>
    <row r="15" spans="1:119" ht="18.75" customHeight="1">
      <c r="A15" s="115"/>
      <c r="B15" s="499"/>
      <c r="C15" s="500"/>
      <c r="D15" s="500"/>
      <c r="E15" s="500"/>
      <c r="F15" s="500"/>
      <c r="G15" s="500"/>
      <c r="H15" s="500"/>
      <c r="I15" s="500"/>
      <c r="J15" s="500"/>
      <c r="K15" s="501"/>
      <c r="L15" s="122"/>
      <c r="M15" s="482" t="s">
        <v>111</v>
      </c>
      <c r="N15" s="483"/>
      <c r="O15" s="483"/>
      <c r="P15" s="483"/>
      <c r="Q15" s="484"/>
      <c r="R15" s="485">
        <v>12966307</v>
      </c>
      <c r="S15" s="486"/>
      <c r="T15" s="486"/>
      <c r="U15" s="486"/>
      <c r="V15" s="487"/>
      <c r="W15" s="514"/>
      <c r="X15" s="515"/>
      <c r="Y15" s="516"/>
      <c r="Z15" s="463" t="s">
        <v>118</v>
      </c>
      <c r="AA15" s="464"/>
      <c r="AB15" s="464"/>
      <c r="AC15" s="464"/>
      <c r="AD15" s="464"/>
      <c r="AE15" s="464"/>
      <c r="AF15" s="464"/>
      <c r="AG15" s="464"/>
      <c r="AH15" s="465"/>
      <c r="AI15" s="466">
        <v>18229</v>
      </c>
      <c r="AJ15" s="467"/>
      <c r="AK15" s="467"/>
      <c r="AL15" s="467"/>
      <c r="AM15" s="468"/>
      <c r="AN15" s="466">
        <v>56145320</v>
      </c>
      <c r="AO15" s="467"/>
      <c r="AP15" s="467"/>
      <c r="AQ15" s="467"/>
      <c r="AR15" s="467"/>
      <c r="AS15" s="468"/>
      <c r="AT15" s="466">
        <v>3080</v>
      </c>
      <c r="AU15" s="467"/>
      <c r="AV15" s="467"/>
      <c r="AW15" s="467"/>
      <c r="AX15" s="467"/>
      <c r="AY15" s="469"/>
      <c r="AZ15" s="438" t="s">
        <v>119</v>
      </c>
      <c r="BA15" s="439"/>
      <c r="BB15" s="439"/>
      <c r="BC15" s="439"/>
      <c r="BD15" s="439"/>
      <c r="BE15" s="439"/>
      <c r="BF15" s="439"/>
      <c r="BG15" s="439"/>
      <c r="BH15" s="439"/>
      <c r="BI15" s="439"/>
      <c r="BJ15" s="439"/>
      <c r="BK15" s="439"/>
      <c r="BL15" s="439"/>
      <c r="BM15" s="440"/>
      <c r="BN15" s="441">
        <v>1980098670</v>
      </c>
      <c r="BO15" s="442"/>
      <c r="BP15" s="442"/>
      <c r="BQ15" s="442"/>
      <c r="BR15" s="442"/>
      <c r="BS15" s="442"/>
      <c r="BT15" s="442"/>
      <c r="BU15" s="443"/>
      <c r="BV15" s="441">
        <v>1992376376</v>
      </c>
      <c r="BW15" s="442"/>
      <c r="BX15" s="442"/>
      <c r="BY15" s="442"/>
      <c r="BZ15" s="442"/>
      <c r="CA15" s="442"/>
      <c r="CB15" s="442"/>
      <c r="CC15" s="443"/>
      <c r="CD15" s="479" t="s">
        <v>120</v>
      </c>
      <c r="CE15" s="480"/>
      <c r="CF15" s="480"/>
      <c r="CG15" s="480"/>
      <c r="CH15" s="480"/>
      <c r="CI15" s="480"/>
      <c r="CJ15" s="480"/>
      <c r="CK15" s="480"/>
      <c r="CL15" s="480"/>
      <c r="CM15" s="480"/>
      <c r="CN15" s="480"/>
      <c r="CO15" s="480"/>
      <c r="CP15" s="480"/>
      <c r="CQ15" s="480"/>
      <c r="CR15" s="480"/>
      <c r="CS15" s="48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9"/>
      <c r="C16" s="500"/>
      <c r="D16" s="500"/>
      <c r="E16" s="500"/>
      <c r="F16" s="500"/>
      <c r="G16" s="500"/>
      <c r="H16" s="500"/>
      <c r="I16" s="500"/>
      <c r="J16" s="500"/>
      <c r="K16" s="501"/>
      <c r="L16" s="476" t="s">
        <v>121</v>
      </c>
      <c r="M16" s="477"/>
      <c r="N16" s="477"/>
      <c r="O16" s="477"/>
      <c r="P16" s="477"/>
      <c r="Q16" s="478"/>
      <c r="R16" s="473" t="s">
        <v>122</v>
      </c>
      <c r="S16" s="474"/>
      <c r="T16" s="474"/>
      <c r="U16" s="474"/>
      <c r="V16" s="475"/>
      <c r="W16" s="514"/>
      <c r="X16" s="515"/>
      <c r="Y16" s="516"/>
      <c r="Z16" s="463" t="s">
        <v>123</v>
      </c>
      <c r="AA16" s="464"/>
      <c r="AB16" s="464"/>
      <c r="AC16" s="464"/>
      <c r="AD16" s="464"/>
      <c r="AE16" s="464"/>
      <c r="AF16" s="464"/>
      <c r="AG16" s="464"/>
      <c r="AH16" s="465"/>
      <c r="AI16" s="466">
        <v>960</v>
      </c>
      <c r="AJ16" s="467"/>
      <c r="AK16" s="467"/>
      <c r="AL16" s="467"/>
      <c r="AM16" s="468"/>
      <c r="AN16" s="466">
        <v>2758080</v>
      </c>
      <c r="AO16" s="467"/>
      <c r="AP16" s="467"/>
      <c r="AQ16" s="467"/>
      <c r="AR16" s="467"/>
      <c r="AS16" s="468"/>
      <c r="AT16" s="466">
        <v>2873</v>
      </c>
      <c r="AU16" s="467"/>
      <c r="AV16" s="467"/>
      <c r="AW16" s="467"/>
      <c r="AX16" s="467"/>
      <c r="AY16" s="469"/>
      <c r="AZ16" s="438" t="s">
        <v>124</v>
      </c>
      <c r="BA16" s="439"/>
      <c r="BB16" s="439"/>
      <c r="BC16" s="439"/>
      <c r="BD16" s="439"/>
      <c r="BE16" s="439"/>
      <c r="BF16" s="439"/>
      <c r="BG16" s="439"/>
      <c r="BH16" s="439"/>
      <c r="BI16" s="439"/>
      <c r="BJ16" s="439"/>
      <c r="BK16" s="439"/>
      <c r="BL16" s="439"/>
      <c r="BM16" s="440"/>
      <c r="BN16" s="441">
        <v>3843486500</v>
      </c>
      <c r="BO16" s="442"/>
      <c r="BP16" s="442"/>
      <c r="BQ16" s="442"/>
      <c r="BR16" s="442"/>
      <c r="BS16" s="442"/>
      <c r="BT16" s="442"/>
      <c r="BU16" s="443"/>
      <c r="BV16" s="441">
        <v>3642201974</v>
      </c>
      <c r="BW16" s="442"/>
      <c r="BX16" s="442"/>
      <c r="BY16" s="442"/>
      <c r="BZ16" s="442"/>
      <c r="CA16" s="442"/>
      <c r="CB16" s="442"/>
      <c r="CC16" s="443"/>
      <c r="CD16" s="126"/>
      <c r="CE16" s="418"/>
      <c r="CF16" s="418"/>
      <c r="CG16" s="418"/>
      <c r="CH16" s="418"/>
      <c r="CI16" s="418"/>
      <c r="CJ16" s="418"/>
      <c r="CK16" s="418"/>
      <c r="CL16" s="418"/>
      <c r="CM16" s="418"/>
      <c r="CN16" s="418"/>
      <c r="CO16" s="418"/>
      <c r="CP16" s="418"/>
      <c r="CQ16" s="418"/>
      <c r="CR16" s="418"/>
      <c r="CS16" s="419"/>
      <c r="CT16" s="420"/>
      <c r="CU16" s="421"/>
      <c r="CV16" s="421"/>
      <c r="CW16" s="421"/>
      <c r="CX16" s="421"/>
      <c r="CY16" s="421"/>
      <c r="CZ16" s="421"/>
      <c r="DA16" s="422"/>
      <c r="DB16" s="420"/>
      <c r="DC16" s="421"/>
      <c r="DD16" s="421"/>
      <c r="DE16" s="421"/>
      <c r="DF16" s="421"/>
      <c r="DG16" s="421"/>
      <c r="DH16" s="421"/>
      <c r="DI16" s="422"/>
      <c r="DJ16" s="114"/>
      <c r="DK16" s="114"/>
      <c r="DL16" s="114"/>
      <c r="DM16" s="114"/>
      <c r="DN16" s="114"/>
      <c r="DO16" s="114"/>
    </row>
    <row r="17" spans="1:119" ht="18.75" customHeight="1" thickBot="1">
      <c r="A17" s="115"/>
      <c r="B17" s="502"/>
      <c r="C17" s="503"/>
      <c r="D17" s="503"/>
      <c r="E17" s="503"/>
      <c r="F17" s="503"/>
      <c r="G17" s="503"/>
      <c r="H17" s="503"/>
      <c r="I17" s="503"/>
      <c r="J17" s="503"/>
      <c r="K17" s="504"/>
      <c r="L17" s="127"/>
      <c r="M17" s="470" t="s">
        <v>125</v>
      </c>
      <c r="N17" s="471"/>
      <c r="O17" s="471"/>
      <c r="P17" s="471"/>
      <c r="Q17" s="472"/>
      <c r="R17" s="473" t="s">
        <v>126</v>
      </c>
      <c r="S17" s="474"/>
      <c r="T17" s="474"/>
      <c r="U17" s="474"/>
      <c r="V17" s="475"/>
      <c r="W17" s="514"/>
      <c r="X17" s="515"/>
      <c r="Y17" s="516"/>
      <c r="Z17" s="463" t="s">
        <v>127</v>
      </c>
      <c r="AA17" s="464"/>
      <c r="AB17" s="464"/>
      <c r="AC17" s="464"/>
      <c r="AD17" s="464"/>
      <c r="AE17" s="464"/>
      <c r="AF17" s="464"/>
      <c r="AG17" s="464"/>
      <c r="AH17" s="465"/>
      <c r="AI17" s="466">
        <v>44000</v>
      </c>
      <c r="AJ17" s="467"/>
      <c r="AK17" s="467"/>
      <c r="AL17" s="467"/>
      <c r="AM17" s="468"/>
      <c r="AN17" s="466">
        <v>139920000</v>
      </c>
      <c r="AO17" s="467"/>
      <c r="AP17" s="467"/>
      <c r="AQ17" s="467"/>
      <c r="AR17" s="467"/>
      <c r="AS17" s="468"/>
      <c r="AT17" s="466">
        <v>3180</v>
      </c>
      <c r="AU17" s="467"/>
      <c r="AV17" s="467"/>
      <c r="AW17" s="467"/>
      <c r="AX17" s="467"/>
      <c r="AY17" s="469"/>
      <c r="AZ17" s="438" t="s">
        <v>128</v>
      </c>
      <c r="BA17" s="439"/>
      <c r="BB17" s="439"/>
      <c r="BC17" s="439"/>
      <c r="BD17" s="439"/>
      <c r="BE17" s="439"/>
      <c r="BF17" s="439"/>
      <c r="BG17" s="439"/>
      <c r="BH17" s="439"/>
      <c r="BI17" s="439"/>
      <c r="BJ17" s="439"/>
      <c r="BK17" s="439"/>
      <c r="BL17" s="439"/>
      <c r="BM17" s="440"/>
      <c r="BN17" s="441">
        <v>3301598820</v>
      </c>
      <c r="BO17" s="442"/>
      <c r="BP17" s="442"/>
      <c r="BQ17" s="442"/>
      <c r="BR17" s="442"/>
      <c r="BS17" s="442"/>
      <c r="BT17" s="442"/>
      <c r="BU17" s="443"/>
      <c r="BV17" s="441">
        <v>3256319707</v>
      </c>
      <c r="BW17" s="442"/>
      <c r="BX17" s="442"/>
      <c r="BY17" s="442"/>
      <c r="BZ17" s="442"/>
      <c r="CA17" s="442"/>
      <c r="CB17" s="442"/>
      <c r="CC17" s="443"/>
      <c r="CD17" s="126"/>
      <c r="CE17" s="418"/>
      <c r="CF17" s="418"/>
      <c r="CG17" s="418"/>
      <c r="CH17" s="418"/>
      <c r="CI17" s="418"/>
      <c r="CJ17" s="418"/>
      <c r="CK17" s="418"/>
      <c r="CL17" s="418"/>
      <c r="CM17" s="418"/>
      <c r="CN17" s="418"/>
      <c r="CO17" s="418"/>
      <c r="CP17" s="418"/>
      <c r="CQ17" s="418"/>
      <c r="CR17" s="418"/>
      <c r="CS17" s="419"/>
      <c r="CT17" s="420"/>
      <c r="CU17" s="421"/>
      <c r="CV17" s="421"/>
      <c r="CW17" s="421"/>
      <c r="CX17" s="421"/>
      <c r="CY17" s="421"/>
      <c r="CZ17" s="421"/>
      <c r="DA17" s="422"/>
      <c r="DB17" s="420"/>
      <c r="DC17" s="421"/>
      <c r="DD17" s="421"/>
      <c r="DE17" s="421"/>
      <c r="DF17" s="421"/>
      <c r="DG17" s="421"/>
      <c r="DH17" s="421"/>
      <c r="DI17" s="422"/>
      <c r="DJ17" s="114"/>
      <c r="DK17" s="114"/>
      <c r="DL17" s="114"/>
      <c r="DM17" s="114"/>
      <c r="DN17" s="114"/>
      <c r="DO17" s="114"/>
    </row>
    <row r="18" spans="1:119" ht="18.75" customHeight="1" thickBot="1">
      <c r="A18" s="115"/>
      <c r="B18" s="458" t="s">
        <v>129</v>
      </c>
      <c r="C18" s="459"/>
      <c r="D18" s="459"/>
      <c r="E18" s="459"/>
      <c r="F18" s="459"/>
      <c r="G18" s="459"/>
      <c r="H18" s="459"/>
      <c r="I18" s="459"/>
      <c r="J18" s="459"/>
      <c r="K18" s="460"/>
      <c r="L18" s="461">
        <v>2191</v>
      </c>
      <c r="M18" s="462"/>
      <c r="N18" s="462"/>
      <c r="O18" s="462"/>
      <c r="P18" s="462"/>
      <c r="Q18" s="462"/>
      <c r="R18" s="462"/>
      <c r="S18" s="462"/>
      <c r="T18" s="462"/>
      <c r="U18" s="462"/>
      <c r="V18" s="462"/>
      <c r="W18" s="514"/>
      <c r="X18" s="515"/>
      <c r="Y18" s="516"/>
      <c r="Z18" s="463" t="s">
        <v>130</v>
      </c>
      <c r="AA18" s="464"/>
      <c r="AB18" s="464"/>
      <c r="AC18" s="464"/>
      <c r="AD18" s="464"/>
      <c r="AE18" s="464"/>
      <c r="AF18" s="464"/>
      <c r="AG18" s="464"/>
      <c r="AH18" s="465"/>
      <c r="AI18" s="466">
        <v>60486</v>
      </c>
      <c r="AJ18" s="467"/>
      <c r="AK18" s="467"/>
      <c r="AL18" s="467"/>
      <c r="AM18" s="468"/>
      <c r="AN18" s="466">
        <v>208913719</v>
      </c>
      <c r="AO18" s="467"/>
      <c r="AP18" s="467"/>
      <c r="AQ18" s="467"/>
      <c r="AR18" s="467"/>
      <c r="AS18" s="468"/>
      <c r="AT18" s="466">
        <v>3454</v>
      </c>
      <c r="AU18" s="467"/>
      <c r="AV18" s="467"/>
      <c r="AW18" s="467"/>
      <c r="AX18" s="467"/>
      <c r="AY18" s="469"/>
      <c r="AZ18" s="449" t="s">
        <v>131</v>
      </c>
      <c r="BA18" s="450"/>
      <c r="BB18" s="450"/>
      <c r="BC18" s="450"/>
      <c r="BD18" s="450"/>
      <c r="BE18" s="450"/>
      <c r="BF18" s="450"/>
      <c r="BG18" s="450"/>
      <c r="BH18" s="450"/>
      <c r="BI18" s="450"/>
      <c r="BJ18" s="450"/>
      <c r="BK18" s="450"/>
      <c r="BL18" s="450"/>
      <c r="BM18" s="451"/>
      <c r="BN18" s="415">
        <v>6003940238</v>
      </c>
      <c r="BO18" s="416"/>
      <c r="BP18" s="416"/>
      <c r="BQ18" s="416"/>
      <c r="BR18" s="416"/>
      <c r="BS18" s="416"/>
      <c r="BT18" s="416"/>
      <c r="BU18" s="417"/>
      <c r="BV18" s="415">
        <v>5987299762</v>
      </c>
      <c r="BW18" s="416"/>
      <c r="BX18" s="416"/>
      <c r="BY18" s="416"/>
      <c r="BZ18" s="416"/>
      <c r="CA18" s="416"/>
      <c r="CB18" s="416"/>
      <c r="CC18" s="417"/>
      <c r="CD18" s="126"/>
      <c r="CE18" s="418"/>
      <c r="CF18" s="418"/>
      <c r="CG18" s="418"/>
      <c r="CH18" s="418"/>
      <c r="CI18" s="418"/>
      <c r="CJ18" s="418"/>
      <c r="CK18" s="418"/>
      <c r="CL18" s="418"/>
      <c r="CM18" s="418"/>
      <c r="CN18" s="418"/>
      <c r="CO18" s="418"/>
      <c r="CP18" s="418"/>
      <c r="CQ18" s="418"/>
      <c r="CR18" s="418"/>
      <c r="CS18" s="419"/>
      <c r="CT18" s="420"/>
      <c r="CU18" s="421"/>
      <c r="CV18" s="421"/>
      <c r="CW18" s="421"/>
      <c r="CX18" s="421"/>
      <c r="CY18" s="421"/>
      <c r="CZ18" s="421"/>
      <c r="DA18" s="422"/>
      <c r="DB18" s="420"/>
      <c r="DC18" s="421"/>
      <c r="DD18" s="421"/>
      <c r="DE18" s="421"/>
      <c r="DF18" s="421"/>
      <c r="DG18" s="421"/>
      <c r="DH18" s="421"/>
      <c r="DI18" s="422"/>
      <c r="DJ18" s="114"/>
      <c r="DK18" s="114"/>
      <c r="DL18" s="114"/>
      <c r="DM18" s="114"/>
      <c r="DN18" s="114"/>
      <c r="DO18" s="114"/>
    </row>
    <row r="19" spans="1:119" ht="18.75" customHeight="1" thickBot="1">
      <c r="A19" s="115"/>
      <c r="B19" s="458" t="s">
        <v>132</v>
      </c>
      <c r="C19" s="459"/>
      <c r="D19" s="459"/>
      <c r="E19" s="459"/>
      <c r="F19" s="459"/>
      <c r="G19" s="459"/>
      <c r="H19" s="459"/>
      <c r="I19" s="459"/>
      <c r="J19" s="459"/>
      <c r="K19" s="460"/>
      <c r="L19" s="461">
        <v>6175</v>
      </c>
      <c r="M19" s="462"/>
      <c r="N19" s="462"/>
      <c r="O19" s="462"/>
      <c r="P19" s="462"/>
      <c r="Q19" s="462"/>
      <c r="R19" s="462"/>
      <c r="S19" s="462"/>
      <c r="T19" s="462"/>
      <c r="U19" s="462"/>
      <c r="V19" s="462"/>
      <c r="W19" s="514"/>
      <c r="X19" s="515"/>
      <c r="Y19" s="516"/>
      <c r="Z19" s="463" t="s">
        <v>133</v>
      </c>
      <c r="AA19" s="464"/>
      <c r="AB19" s="464"/>
      <c r="AC19" s="464"/>
      <c r="AD19" s="464"/>
      <c r="AE19" s="464"/>
      <c r="AF19" s="464"/>
      <c r="AG19" s="464"/>
      <c r="AH19" s="465"/>
      <c r="AI19" s="466" t="s">
        <v>100</v>
      </c>
      <c r="AJ19" s="467"/>
      <c r="AK19" s="467"/>
      <c r="AL19" s="467"/>
      <c r="AM19" s="468"/>
      <c r="AN19" s="466" t="s">
        <v>100</v>
      </c>
      <c r="AO19" s="467"/>
      <c r="AP19" s="467"/>
      <c r="AQ19" s="467"/>
      <c r="AR19" s="467"/>
      <c r="AS19" s="468"/>
      <c r="AT19" s="466" t="s">
        <v>100</v>
      </c>
      <c r="AU19" s="467"/>
      <c r="AV19" s="467"/>
      <c r="AW19" s="467"/>
      <c r="AX19" s="467"/>
      <c r="AY19" s="469"/>
      <c r="AZ19" s="432" t="s">
        <v>134</v>
      </c>
      <c r="BA19" s="433"/>
      <c r="BB19" s="433"/>
      <c r="BC19" s="433"/>
      <c r="BD19" s="433"/>
      <c r="BE19" s="433"/>
      <c r="BF19" s="433"/>
      <c r="BG19" s="433"/>
      <c r="BH19" s="433"/>
      <c r="BI19" s="433"/>
      <c r="BJ19" s="433"/>
      <c r="BK19" s="433"/>
      <c r="BL19" s="433"/>
      <c r="BM19" s="434"/>
      <c r="BN19" s="435">
        <v>4654683345</v>
      </c>
      <c r="BO19" s="436"/>
      <c r="BP19" s="436"/>
      <c r="BQ19" s="436"/>
      <c r="BR19" s="436"/>
      <c r="BS19" s="436"/>
      <c r="BT19" s="436"/>
      <c r="BU19" s="437"/>
      <c r="BV19" s="435">
        <v>4899832071</v>
      </c>
      <c r="BW19" s="436"/>
      <c r="BX19" s="436"/>
      <c r="BY19" s="436"/>
      <c r="BZ19" s="436"/>
      <c r="CA19" s="436"/>
      <c r="CB19" s="436"/>
      <c r="CC19" s="437"/>
      <c r="CD19" s="126"/>
      <c r="CE19" s="418"/>
      <c r="CF19" s="418"/>
      <c r="CG19" s="418"/>
      <c r="CH19" s="418"/>
      <c r="CI19" s="418"/>
      <c r="CJ19" s="418"/>
      <c r="CK19" s="418"/>
      <c r="CL19" s="418"/>
      <c r="CM19" s="418"/>
      <c r="CN19" s="418"/>
      <c r="CO19" s="418"/>
      <c r="CP19" s="418"/>
      <c r="CQ19" s="418"/>
      <c r="CR19" s="418"/>
      <c r="CS19" s="419"/>
      <c r="CT19" s="420"/>
      <c r="CU19" s="421"/>
      <c r="CV19" s="421"/>
      <c r="CW19" s="421"/>
      <c r="CX19" s="421"/>
      <c r="CY19" s="421"/>
      <c r="CZ19" s="421"/>
      <c r="DA19" s="422"/>
      <c r="DB19" s="420"/>
      <c r="DC19" s="421"/>
      <c r="DD19" s="421"/>
      <c r="DE19" s="421"/>
      <c r="DF19" s="421"/>
      <c r="DG19" s="421"/>
      <c r="DH19" s="421"/>
      <c r="DI19" s="422"/>
      <c r="DJ19" s="114"/>
      <c r="DK19" s="114"/>
      <c r="DL19" s="114"/>
      <c r="DM19" s="114"/>
      <c r="DN19" s="114"/>
      <c r="DO19" s="114"/>
    </row>
    <row r="20" spans="1:119" ht="18.75" customHeight="1" thickBot="1">
      <c r="A20" s="115"/>
      <c r="B20" s="458" t="s">
        <v>135</v>
      </c>
      <c r="C20" s="459"/>
      <c r="D20" s="459"/>
      <c r="E20" s="459"/>
      <c r="F20" s="459"/>
      <c r="G20" s="459"/>
      <c r="H20" s="459"/>
      <c r="I20" s="459"/>
      <c r="J20" s="459"/>
      <c r="K20" s="460"/>
      <c r="L20" s="461">
        <v>6701122</v>
      </c>
      <c r="M20" s="462"/>
      <c r="N20" s="462"/>
      <c r="O20" s="462"/>
      <c r="P20" s="462"/>
      <c r="Q20" s="462"/>
      <c r="R20" s="462"/>
      <c r="S20" s="462"/>
      <c r="T20" s="462"/>
      <c r="U20" s="462"/>
      <c r="V20" s="462"/>
      <c r="W20" s="517"/>
      <c r="X20" s="518"/>
      <c r="Y20" s="519"/>
      <c r="Z20" s="463" t="s">
        <v>136</v>
      </c>
      <c r="AA20" s="464"/>
      <c r="AB20" s="464"/>
      <c r="AC20" s="464"/>
      <c r="AD20" s="464"/>
      <c r="AE20" s="464"/>
      <c r="AF20" s="464"/>
      <c r="AG20" s="464"/>
      <c r="AH20" s="465"/>
      <c r="AI20" s="466">
        <v>150047</v>
      </c>
      <c r="AJ20" s="467"/>
      <c r="AK20" s="467"/>
      <c r="AL20" s="467"/>
      <c r="AM20" s="468"/>
      <c r="AN20" s="466">
        <v>490300624</v>
      </c>
      <c r="AO20" s="467"/>
      <c r="AP20" s="467"/>
      <c r="AQ20" s="467"/>
      <c r="AR20" s="467"/>
      <c r="AS20" s="468"/>
      <c r="AT20" s="466">
        <v>3268</v>
      </c>
      <c r="AU20" s="467"/>
      <c r="AV20" s="467"/>
      <c r="AW20" s="467"/>
      <c r="AX20" s="467"/>
      <c r="AY20" s="469"/>
      <c r="AZ20" s="449" t="s">
        <v>137</v>
      </c>
      <c r="BA20" s="450"/>
      <c r="BB20" s="450"/>
      <c r="BC20" s="450"/>
      <c r="BD20" s="450"/>
      <c r="BE20" s="450"/>
      <c r="BF20" s="450"/>
      <c r="BG20" s="450"/>
      <c r="BH20" s="450"/>
      <c r="BI20" s="450"/>
      <c r="BJ20" s="450"/>
      <c r="BK20" s="450"/>
      <c r="BL20" s="450"/>
      <c r="BM20" s="451"/>
      <c r="BN20" s="415">
        <v>112459941</v>
      </c>
      <c r="BO20" s="416"/>
      <c r="BP20" s="416"/>
      <c r="BQ20" s="416"/>
      <c r="BR20" s="416"/>
      <c r="BS20" s="416"/>
      <c r="BT20" s="416"/>
      <c r="BU20" s="417"/>
      <c r="BV20" s="415">
        <v>130992287</v>
      </c>
      <c r="BW20" s="416"/>
      <c r="BX20" s="416"/>
      <c r="BY20" s="416"/>
      <c r="BZ20" s="416"/>
      <c r="CA20" s="416"/>
      <c r="CB20" s="416"/>
      <c r="CC20" s="417"/>
      <c r="CD20" s="126"/>
      <c r="CE20" s="418"/>
      <c r="CF20" s="418"/>
      <c r="CG20" s="418"/>
      <c r="CH20" s="418"/>
      <c r="CI20" s="418"/>
      <c r="CJ20" s="418"/>
      <c r="CK20" s="418"/>
      <c r="CL20" s="418"/>
      <c r="CM20" s="418"/>
      <c r="CN20" s="418"/>
      <c r="CO20" s="418"/>
      <c r="CP20" s="418"/>
      <c r="CQ20" s="418"/>
      <c r="CR20" s="418"/>
      <c r="CS20" s="419"/>
      <c r="CT20" s="420"/>
      <c r="CU20" s="421"/>
      <c r="CV20" s="421"/>
      <c r="CW20" s="421"/>
      <c r="CX20" s="421"/>
      <c r="CY20" s="421"/>
      <c r="CZ20" s="421"/>
      <c r="DA20" s="422"/>
      <c r="DB20" s="420"/>
      <c r="DC20" s="421"/>
      <c r="DD20" s="421"/>
      <c r="DE20" s="421"/>
      <c r="DF20" s="421"/>
      <c r="DG20" s="421"/>
      <c r="DH20" s="421"/>
      <c r="DI20" s="422"/>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52" t="s">
        <v>138</v>
      </c>
      <c r="X21" s="453"/>
      <c r="Y21" s="453"/>
      <c r="Z21" s="453"/>
      <c r="AA21" s="453"/>
      <c r="AB21" s="453"/>
      <c r="AC21" s="453"/>
      <c r="AD21" s="453"/>
      <c r="AE21" s="453"/>
      <c r="AF21" s="453"/>
      <c r="AG21" s="453"/>
      <c r="AH21" s="454"/>
      <c r="AI21" s="455">
        <v>101.6</v>
      </c>
      <c r="AJ21" s="456"/>
      <c r="AK21" s="456"/>
      <c r="AL21" s="456"/>
      <c r="AM21" s="456"/>
      <c r="AN21" s="456"/>
      <c r="AO21" s="456"/>
      <c r="AP21" s="456"/>
      <c r="AQ21" s="456"/>
      <c r="AR21" s="456"/>
      <c r="AS21" s="456"/>
      <c r="AT21" s="456"/>
      <c r="AU21" s="456"/>
      <c r="AV21" s="456"/>
      <c r="AW21" s="456"/>
      <c r="AX21" s="456"/>
      <c r="AY21" s="457"/>
      <c r="AZ21" s="432" t="s">
        <v>139</v>
      </c>
      <c r="BA21" s="433"/>
      <c r="BB21" s="433"/>
      <c r="BC21" s="433"/>
      <c r="BD21" s="433"/>
      <c r="BE21" s="433"/>
      <c r="BF21" s="433"/>
      <c r="BG21" s="433"/>
      <c r="BH21" s="433"/>
      <c r="BI21" s="433"/>
      <c r="BJ21" s="433"/>
      <c r="BK21" s="433"/>
      <c r="BL21" s="433"/>
      <c r="BM21" s="434"/>
      <c r="BN21" s="435">
        <v>1167704336</v>
      </c>
      <c r="BO21" s="436"/>
      <c r="BP21" s="436"/>
      <c r="BQ21" s="436"/>
      <c r="BR21" s="436"/>
      <c r="BS21" s="436"/>
      <c r="BT21" s="436"/>
      <c r="BU21" s="437"/>
      <c r="BV21" s="435">
        <v>987410900</v>
      </c>
      <c r="BW21" s="436"/>
      <c r="BX21" s="436"/>
      <c r="BY21" s="436"/>
      <c r="BZ21" s="436"/>
      <c r="CA21" s="436"/>
      <c r="CB21" s="436"/>
      <c r="CC21" s="437"/>
      <c r="CD21" s="126"/>
      <c r="CE21" s="418"/>
      <c r="CF21" s="418"/>
      <c r="CG21" s="418"/>
      <c r="CH21" s="418"/>
      <c r="CI21" s="418"/>
      <c r="CJ21" s="418"/>
      <c r="CK21" s="418"/>
      <c r="CL21" s="418"/>
      <c r="CM21" s="418"/>
      <c r="CN21" s="418"/>
      <c r="CO21" s="418"/>
      <c r="CP21" s="418"/>
      <c r="CQ21" s="418"/>
      <c r="CR21" s="418"/>
      <c r="CS21" s="419"/>
      <c r="CT21" s="420"/>
      <c r="CU21" s="421"/>
      <c r="CV21" s="421"/>
      <c r="CW21" s="421"/>
      <c r="CX21" s="421"/>
      <c r="CY21" s="421"/>
      <c r="CZ21" s="421"/>
      <c r="DA21" s="422"/>
      <c r="DB21" s="420"/>
      <c r="DC21" s="421"/>
      <c r="DD21" s="421"/>
      <c r="DE21" s="421"/>
      <c r="DF21" s="421"/>
      <c r="DG21" s="421"/>
      <c r="DH21" s="421"/>
      <c r="DI21" s="422"/>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8" t="s">
        <v>140</v>
      </c>
      <c r="BA22" s="439"/>
      <c r="BB22" s="439"/>
      <c r="BC22" s="439"/>
      <c r="BD22" s="439"/>
      <c r="BE22" s="439"/>
      <c r="BF22" s="439"/>
      <c r="BG22" s="439"/>
      <c r="BH22" s="439"/>
      <c r="BI22" s="439"/>
      <c r="BJ22" s="439"/>
      <c r="BK22" s="439"/>
      <c r="BL22" s="439"/>
      <c r="BM22" s="440"/>
      <c r="BN22" s="441">
        <v>50090853</v>
      </c>
      <c r="BO22" s="442"/>
      <c r="BP22" s="442"/>
      <c r="BQ22" s="442"/>
      <c r="BR22" s="442"/>
      <c r="BS22" s="442"/>
      <c r="BT22" s="442"/>
      <c r="BU22" s="443"/>
      <c r="BV22" s="441">
        <v>53819118</v>
      </c>
      <c r="BW22" s="442"/>
      <c r="BX22" s="442"/>
      <c r="BY22" s="442"/>
      <c r="BZ22" s="442"/>
      <c r="CA22" s="442"/>
      <c r="CB22" s="442"/>
      <c r="CC22" s="443"/>
      <c r="CD22" s="126"/>
      <c r="CE22" s="418"/>
      <c r="CF22" s="418"/>
      <c r="CG22" s="418"/>
      <c r="CH22" s="418"/>
      <c r="CI22" s="418"/>
      <c r="CJ22" s="418"/>
      <c r="CK22" s="418"/>
      <c r="CL22" s="418"/>
      <c r="CM22" s="418"/>
      <c r="CN22" s="418"/>
      <c r="CO22" s="418"/>
      <c r="CP22" s="418"/>
      <c r="CQ22" s="418"/>
      <c r="CR22" s="418"/>
      <c r="CS22" s="419"/>
      <c r="CT22" s="420"/>
      <c r="CU22" s="421"/>
      <c r="CV22" s="421"/>
      <c r="CW22" s="421"/>
      <c r="CX22" s="421"/>
      <c r="CY22" s="421"/>
      <c r="CZ22" s="421"/>
      <c r="DA22" s="422"/>
      <c r="DB22" s="420"/>
      <c r="DC22" s="421"/>
      <c r="DD22" s="421"/>
      <c r="DE22" s="421"/>
      <c r="DF22" s="421"/>
      <c r="DG22" s="421"/>
      <c r="DH22" s="421"/>
      <c r="DI22" s="422"/>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8" t="s">
        <v>141</v>
      </c>
      <c r="BA23" s="439"/>
      <c r="BB23" s="439"/>
      <c r="BC23" s="439"/>
      <c r="BD23" s="439"/>
      <c r="BE23" s="439"/>
      <c r="BF23" s="439"/>
      <c r="BG23" s="439"/>
      <c r="BH23" s="439"/>
      <c r="BI23" s="439"/>
      <c r="BJ23" s="439"/>
      <c r="BK23" s="439"/>
      <c r="BL23" s="439"/>
      <c r="BM23" s="440"/>
      <c r="BN23" s="441">
        <v>288461295</v>
      </c>
      <c r="BO23" s="442"/>
      <c r="BP23" s="442"/>
      <c r="BQ23" s="442"/>
      <c r="BR23" s="442"/>
      <c r="BS23" s="442"/>
      <c r="BT23" s="442"/>
      <c r="BU23" s="443"/>
      <c r="BV23" s="441">
        <v>286095936</v>
      </c>
      <c r="BW23" s="442"/>
      <c r="BX23" s="442"/>
      <c r="BY23" s="442"/>
      <c r="BZ23" s="442"/>
      <c r="CA23" s="442"/>
      <c r="CB23" s="442"/>
      <c r="CC23" s="443"/>
      <c r="CD23" s="126"/>
      <c r="CE23" s="418"/>
      <c r="CF23" s="418"/>
      <c r="CG23" s="418"/>
      <c r="CH23" s="418"/>
      <c r="CI23" s="418"/>
      <c r="CJ23" s="418"/>
      <c r="CK23" s="418"/>
      <c r="CL23" s="418"/>
      <c r="CM23" s="418"/>
      <c r="CN23" s="418"/>
      <c r="CO23" s="418"/>
      <c r="CP23" s="418"/>
      <c r="CQ23" s="418"/>
      <c r="CR23" s="418"/>
      <c r="CS23" s="419"/>
      <c r="CT23" s="420"/>
      <c r="CU23" s="421"/>
      <c r="CV23" s="421"/>
      <c r="CW23" s="421"/>
      <c r="CX23" s="421"/>
      <c r="CY23" s="421"/>
      <c r="CZ23" s="421"/>
      <c r="DA23" s="422"/>
      <c r="DB23" s="420"/>
      <c r="DC23" s="421"/>
      <c r="DD23" s="421"/>
      <c r="DE23" s="421"/>
      <c r="DF23" s="421"/>
      <c r="DG23" s="421"/>
      <c r="DH23" s="421"/>
      <c r="DI23" s="422"/>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12" t="s">
        <v>142</v>
      </c>
      <c r="BA24" s="413"/>
      <c r="BB24" s="413"/>
      <c r="BC24" s="413"/>
      <c r="BD24" s="413"/>
      <c r="BE24" s="413"/>
      <c r="BF24" s="413"/>
      <c r="BG24" s="413"/>
      <c r="BH24" s="413"/>
      <c r="BI24" s="413"/>
      <c r="BJ24" s="413"/>
      <c r="BK24" s="413"/>
      <c r="BL24" s="413"/>
      <c r="BM24" s="414"/>
      <c r="BN24" s="415" t="s">
        <v>100</v>
      </c>
      <c r="BO24" s="416"/>
      <c r="BP24" s="416"/>
      <c r="BQ24" s="416"/>
      <c r="BR24" s="416"/>
      <c r="BS24" s="416"/>
      <c r="BT24" s="416"/>
      <c r="BU24" s="417"/>
      <c r="BV24" s="415" t="s">
        <v>100</v>
      </c>
      <c r="BW24" s="416"/>
      <c r="BX24" s="416"/>
      <c r="BY24" s="416"/>
      <c r="BZ24" s="416"/>
      <c r="CA24" s="416"/>
      <c r="CB24" s="416"/>
      <c r="CC24" s="417"/>
      <c r="CD24" s="126"/>
      <c r="CE24" s="418"/>
      <c r="CF24" s="418"/>
      <c r="CG24" s="418"/>
      <c r="CH24" s="418"/>
      <c r="CI24" s="418"/>
      <c r="CJ24" s="418"/>
      <c r="CK24" s="418"/>
      <c r="CL24" s="418"/>
      <c r="CM24" s="418"/>
      <c r="CN24" s="418"/>
      <c r="CO24" s="418"/>
      <c r="CP24" s="418"/>
      <c r="CQ24" s="418"/>
      <c r="CR24" s="418"/>
      <c r="CS24" s="419"/>
      <c r="CT24" s="420"/>
      <c r="CU24" s="421"/>
      <c r="CV24" s="421"/>
      <c r="CW24" s="421"/>
      <c r="CX24" s="421"/>
      <c r="CY24" s="421"/>
      <c r="CZ24" s="421"/>
      <c r="DA24" s="422"/>
      <c r="DB24" s="420"/>
      <c r="DC24" s="421"/>
      <c r="DD24" s="421"/>
      <c r="DE24" s="421"/>
      <c r="DF24" s="421"/>
      <c r="DG24" s="421"/>
      <c r="DH24" s="421"/>
      <c r="DI24" s="422"/>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3" t="s">
        <v>143</v>
      </c>
      <c r="BA25" s="424"/>
      <c r="BB25" s="424"/>
      <c r="BC25" s="425"/>
      <c r="BD25" s="432" t="s">
        <v>592</v>
      </c>
      <c r="BE25" s="433"/>
      <c r="BF25" s="433"/>
      <c r="BG25" s="433"/>
      <c r="BH25" s="433"/>
      <c r="BI25" s="433"/>
      <c r="BJ25" s="433"/>
      <c r="BK25" s="433"/>
      <c r="BL25" s="433"/>
      <c r="BM25" s="434"/>
      <c r="BN25" s="435">
        <v>627428650</v>
      </c>
      <c r="BO25" s="436"/>
      <c r="BP25" s="436"/>
      <c r="BQ25" s="436"/>
      <c r="BR25" s="436"/>
      <c r="BS25" s="436"/>
      <c r="BT25" s="436"/>
      <c r="BU25" s="437"/>
      <c r="BV25" s="435">
        <v>624774359</v>
      </c>
      <c r="BW25" s="436"/>
      <c r="BX25" s="436"/>
      <c r="BY25" s="436"/>
      <c r="BZ25" s="436"/>
      <c r="CA25" s="436"/>
      <c r="CB25" s="436"/>
      <c r="CC25" s="437"/>
      <c r="CD25" s="126"/>
      <c r="CE25" s="418"/>
      <c r="CF25" s="418"/>
      <c r="CG25" s="418"/>
      <c r="CH25" s="418"/>
      <c r="CI25" s="418"/>
      <c r="CJ25" s="418"/>
      <c r="CK25" s="418"/>
      <c r="CL25" s="418"/>
      <c r="CM25" s="418"/>
      <c r="CN25" s="418"/>
      <c r="CO25" s="418"/>
      <c r="CP25" s="418"/>
      <c r="CQ25" s="418"/>
      <c r="CR25" s="418"/>
      <c r="CS25" s="419"/>
      <c r="CT25" s="420"/>
      <c r="CU25" s="421"/>
      <c r="CV25" s="421"/>
      <c r="CW25" s="421"/>
      <c r="CX25" s="421"/>
      <c r="CY25" s="421"/>
      <c r="CZ25" s="421"/>
      <c r="DA25" s="422"/>
      <c r="DB25" s="420"/>
      <c r="DC25" s="421"/>
      <c r="DD25" s="421"/>
      <c r="DE25" s="421"/>
      <c r="DF25" s="421"/>
      <c r="DG25" s="421"/>
      <c r="DH25" s="421"/>
      <c r="DI25" s="422"/>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6"/>
      <c r="BA26" s="427"/>
      <c r="BB26" s="427"/>
      <c r="BC26" s="428"/>
      <c r="BD26" s="438" t="s">
        <v>144</v>
      </c>
      <c r="BE26" s="439"/>
      <c r="BF26" s="439"/>
      <c r="BG26" s="439"/>
      <c r="BH26" s="439"/>
      <c r="BI26" s="439"/>
      <c r="BJ26" s="439"/>
      <c r="BK26" s="439"/>
      <c r="BL26" s="439"/>
      <c r="BM26" s="440"/>
      <c r="BN26" s="441" t="s">
        <v>100</v>
      </c>
      <c r="BO26" s="442"/>
      <c r="BP26" s="442"/>
      <c r="BQ26" s="442"/>
      <c r="BR26" s="442"/>
      <c r="BS26" s="442"/>
      <c r="BT26" s="442"/>
      <c r="BU26" s="443"/>
      <c r="BV26" s="441" t="s">
        <v>100</v>
      </c>
      <c r="BW26" s="442"/>
      <c r="BX26" s="442"/>
      <c r="BY26" s="442"/>
      <c r="BZ26" s="442"/>
      <c r="CA26" s="442"/>
      <c r="CB26" s="442"/>
      <c r="CC26" s="443"/>
      <c r="CD26" s="126"/>
      <c r="CE26" s="418"/>
      <c r="CF26" s="418"/>
      <c r="CG26" s="418"/>
      <c r="CH26" s="418"/>
      <c r="CI26" s="418"/>
      <c r="CJ26" s="418"/>
      <c r="CK26" s="418"/>
      <c r="CL26" s="418"/>
      <c r="CM26" s="418"/>
      <c r="CN26" s="418"/>
      <c r="CO26" s="418"/>
      <c r="CP26" s="418"/>
      <c r="CQ26" s="418"/>
      <c r="CR26" s="418"/>
      <c r="CS26" s="419"/>
      <c r="CT26" s="420"/>
      <c r="CU26" s="421"/>
      <c r="CV26" s="421"/>
      <c r="CW26" s="421"/>
      <c r="CX26" s="421"/>
      <c r="CY26" s="421"/>
      <c r="CZ26" s="421"/>
      <c r="DA26" s="422"/>
      <c r="DB26" s="420"/>
      <c r="DC26" s="421"/>
      <c r="DD26" s="421"/>
      <c r="DE26" s="421"/>
      <c r="DF26" s="421"/>
      <c r="DG26" s="421"/>
      <c r="DH26" s="421"/>
      <c r="DI26" s="422"/>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9"/>
      <c r="BA27" s="430"/>
      <c r="BB27" s="430"/>
      <c r="BC27" s="431"/>
      <c r="BD27" s="449" t="s">
        <v>145</v>
      </c>
      <c r="BE27" s="450"/>
      <c r="BF27" s="450"/>
      <c r="BG27" s="450"/>
      <c r="BH27" s="450"/>
      <c r="BI27" s="450"/>
      <c r="BJ27" s="450"/>
      <c r="BK27" s="450"/>
      <c r="BL27" s="450"/>
      <c r="BM27" s="451"/>
      <c r="BN27" s="415">
        <v>1950430105</v>
      </c>
      <c r="BO27" s="416"/>
      <c r="BP27" s="416"/>
      <c r="BQ27" s="416"/>
      <c r="BR27" s="416"/>
      <c r="BS27" s="416"/>
      <c r="BT27" s="416"/>
      <c r="BU27" s="417"/>
      <c r="BV27" s="415">
        <v>1642558789</v>
      </c>
      <c r="BW27" s="416"/>
      <c r="BX27" s="416"/>
      <c r="BY27" s="416"/>
      <c r="BZ27" s="416"/>
      <c r="CA27" s="416"/>
      <c r="CB27" s="416"/>
      <c r="CC27" s="417"/>
      <c r="CD27" s="146"/>
      <c r="CE27" s="444"/>
      <c r="CF27" s="444"/>
      <c r="CG27" s="444"/>
      <c r="CH27" s="444"/>
      <c r="CI27" s="444"/>
      <c r="CJ27" s="444"/>
      <c r="CK27" s="444"/>
      <c r="CL27" s="444"/>
      <c r="CM27" s="444"/>
      <c r="CN27" s="444"/>
      <c r="CO27" s="444"/>
      <c r="CP27" s="444"/>
      <c r="CQ27" s="444"/>
      <c r="CR27" s="444"/>
      <c r="CS27" s="445"/>
      <c r="CT27" s="446"/>
      <c r="CU27" s="447"/>
      <c r="CV27" s="447"/>
      <c r="CW27" s="447"/>
      <c r="CX27" s="447"/>
      <c r="CY27" s="447"/>
      <c r="CZ27" s="447"/>
      <c r="DA27" s="448"/>
      <c r="DB27" s="446"/>
      <c r="DC27" s="447"/>
      <c r="DD27" s="447"/>
      <c r="DE27" s="447"/>
      <c r="DF27" s="447"/>
      <c r="DG27" s="447"/>
      <c r="DH27" s="447"/>
      <c r="DI27" s="448"/>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146</v>
      </c>
      <c r="D29" s="156"/>
      <c r="E29" s="148"/>
      <c r="F29" s="148"/>
      <c r="G29" s="148"/>
      <c r="H29" s="148"/>
      <c r="I29" s="148"/>
      <c r="J29" s="148"/>
      <c r="K29" s="148"/>
      <c r="L29" s="148"/>
      <c r="M29" s="148"/>
      <c r="N29" s="148"/>
      <c r="O29" s="148"/>
      <c r="P29" s="148"/>
      <c r="Q29" s="148"/>
      <c r="R29" s="148"/>
      <c r="S29" s="148"/>
      <c r="T29" s="148"/>
      <c r="U29" s="148" t="s">
        <v>147</v>
      </c>
      <c r="V29" s="148"/>
      <c r="W29" s="148"/>
      <c r="X29" s="148"/>
      <c r="Y29" s="148"/>
      <c r="Z29" s="148"/>
      <c r="AA29" s="148"/>
      <c r="AB29" s="148"/>
      <c r="AC29" s="148"/>
      <c r="AD29" s="148"/>
      <c r="AE29" s="148"/>
      <c r="AF29" s="148"/>
      <c r="AG29" s="148"/>
      <c r="AH29" s="148"/>
      <c r="AI29" s="148"/>
      <c r="AJ29" s="148"/>
      <c r="AK29" s="148"/>
      <c r="AL29" s="148"/>
      <c r="AM29" s="138" t="s">
        <v>148</v>
      </c>
      <c r="AN29" s="148"/>
      <c r="AO29" s="148"/>
      <c r="AP29" s="148"/>
      <c r="AQ29" s="148"/>
      <c r="AR29" s="138"/>
      <c r="AS29" s="138"/>
      <c r="AT29" s="138"/>
      <c r="AU29" s="138"/>
      <c r="AV29" s="138"/>
      <c r="AW29" s="138"/>
      <c r="AX29" s="138"/>
      <c r="AY29" s="138"/>
      <c r="AZ29" s="138"/>
      <c r="BA29" s="138"/>
      <c r="BB29" s="148"/>
      <c r="BC29" s="138"/>
      <c r="BD29" s="138"/>
      <c r="BE29" s="138" t="s">
        <v>149</v>
      </c>
      <c r="BF29" s="148"/>
      <c r="BG29" s="148"/>
      <c r="BH29" s="148"/>
      <c r="BI29" s="148"/>
      <c r="BJ29" s="138"/>
      <c r="BK29" s="138"/>
      <c r="BL29" s="138"/>
      <c r="BM29" s="138"/>
      <c r="BN29" s="138"/>
      <c r="BO29" s="138"/>
      <c r="BP29" s="138"/>
      <c r="BQ29" s="138"/>
      <c r="BR29" s="148"/>
      <c r="BS29" s="148"/>
      <c r="BT29" s="148"/>
      <c r="BU29" s="148"/>
      <c r="BV29" s="148"/>
      <c r="BW29" s="148" t="s">
        <v>150</v>
      </c>
      <c r="BX29" s="148"/>
      <c r="BY29" s="148"/>
      <c r="BZ29" s="148"/>
      <c r="CA29" s="148"/>
      <c r="CB29" s="138"/>
      <c r="CC29" s="138"/>
      <c r="CD29" s="138"/>
      <c r="CE29" s="138"/>
      <c r="CF29" s="138"/>
      <c r="CG29" s="138"/>
      <c r="CH29" s="138"/>
      <c r="CI29" s="138"/>
      <c r="CJ29" s="138"/>
      <c r="CK29" s="138"/>
      <c r="CL29" s="138"/>
      <c r="CM29" s="138"/>
      <c r="CN29" s="138"/>
      <c r="CO29" s="138" t="s">
        <v>151</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11" t="s">
        <v>152</v>
      </c>
      <c r="D30" s="411"/>
      <c r="E30" s="410" t="s">
        <v>153</v>
      </c>
      <c r="F30" s="410"/>
      <c r="G30" s="410"/>
      <c r="H30" s="410"/>
      <c r="I30" s="410"/>
      <c r="J30" s="410"/>
      <c r="K30" s="410"/>
      <c r="L30" s="410"/>
      <c r="M30" s="410"/>
      <c r="N30" s="410"/>
      <c r="O30" s="410"/>
      <c r="P30" s="410"/>
      <c r="Q30" s="410"/>
      <c r="R30" s="410"/>
      <c r="S30" s="410"/>
      <c r="T30" s="132"/>
      <c r="U30" s="411" t="s">
        <v>152</v>
      </c>
      <c r="V30" s="411"/>
      <c r="W30" s="410" t="s">
        <v>153</v>
      </c>
      <c r="X30" s="410"/>
      <c r="Y30" s="410"/>
      <c r="Z30" s="410"/>
      <c r="AA30" s="410"/>
      <c r="AB30" s="410"/>
      <c r="AC30" s="410"/>
      <c r="AD30" s="410"/>
      <c r="AE30" s="410"/>
      <c r="AF30" s="410"/>
      <c r="AG30" s="410"/>
      <c r="AH30" s="410"/>
      <c r="AI30" s="410"/>
      <c r="AJ30" s="410"/>
      <c r="AK30" s="410"/>
      <c r="AL30" s="132"/>
      <c r="AM30" s="411" t="s">
        <v>152</v>
      </c>
      <c r="AN30" s="411"/>
      <c r="AO30" s="410" t="s">
        <v>153</v>
      </c>
      <c r="AP30" s="410"/>
      <c r="AQ30" s="410"/>
      <c r="AR30" s="410"/>
      <c r="AS30" s="410"/>
      <c r="AT30" s="410"/>
      <c r="AU30" s="410"/>
      <c r="AV30" s="410"/>
      <c r="AW30" s="410"/>
      <c r="AX30" s="410"/>
      <c r="AY30" s="410"/>
      <c r="AZ30" s="410"/>
      <c r="BA30" s="410"/>
      <c r="BB30" s="410"/>
      <c r="BC30" s="410"/>
      <c r="BD30" s="157"/>
      <c r="BE30" s="411" t="s">
        <v>152</v>
      </c>
      <c r="BF30" s="411"/>
      <c r="BG30" s="410" t="s">
        <v>153</v>
      </c>
      <c r="BH30" s="410"/>
      <c r="BI30" s="410"/>
      <c r="BJ30" s="410"/>
      <c r="BK30" s="410"/>
      <c r="BL30" s="410"/>
      <c r="BM30" s="410"/>
      <c r="BN30" s="410"/>
      <c r="BO30" s="410"/>
      <c r="BP30" s="410"/>
      <c r="BQ30" s="410"/>
      <c r="BR30" s="410"/>
      <c r="BS30" s="410"/>
      <c r="BT30" s="410"/>
      <c r="BU30" s="410"/>
      <c r="BV30" s="158"/>
      <c r="BW30" s="411" t="s">
        <v>152</v>
      </c>
      <c r="BX30" s="411"/>
      <c r="BY30" s="410" t="s">
        <v>154</v>
      </c>
      <c r="BZ30" s="410"/>
      <c r="CA30" s="410"/>
      <c r="CB30" s="410"/>
      <c r="CC30" s="410"/>
      <c r="CD30" s="410"/>
      <c r="CE30" s="410"/>
      <c r="CF30" s="410"/>
      <c r="CG30" s="410"/>
      <c r="CH30" s="410"/>
      <c r="CI30" s="410"/>
      <c r="CJ30" s="410"/>
      <c r="CK30" s="410"/>
      <c r="CL30" s="410"/>
      <c r="CM30" s="410"/>
      <c r="CN30" s="132"/>
      <c r="CO30" s="411" t="s">
        <v>152</v>
      </c>
      <c r="CP30" s="411"/>
      <c r="CQ30" s="410" t="s">
        <v>155</v>
      </c>
      <c r="CR30" s="410"/>
      <c r="CS30" s="410"/>
      <c r="CT30" s="410"/>
      <c r="CU30" s="410"/>
      <c r="CV30" s="410"/>
      <c r="CW30" s="410"/>
      <c r="CX30" s="410"/>
      <c r="CY30" s="410"/>
      <c r="CZ30" s="410"/>
      <c r="DA30" s="410"/>
      <c r="DB30" s="410"/>
      <c r="DC30" s="410"/>
      <c r="DD30" s="410"/>
      <c r="DE30" s="410"/>
      <c r="DF30" s="132"/>
      <c r="DG30" s="410" t="s">
        <v>156</v>
      </c>
      <c r="DH30" s="410"/>
      <c r="DI30" s="159"/>
      <c r="DJ30" s="114"/>
      <c r="DK30" s="114"/>
      <c r="DL30" s="114"/>
      <c r="DM30" s="114"/>
      <c r="DN30" s="114"/>
      <c r="DO30" s="114"/>
    </row>
    <row r="31" spans="1:119" ht="32.25" customHeight="1">
      <c r="A31" s="115"/>
      <c r="B31" s="155"/>
      <c r="C31" s="408">
        <f>IF(E31="","",1)</f>
        <v>1</v>
      </c>
      <c r="D31" s="408"/>
      <c r="E31" s="407" t="str">
        <f>IF('各会計、関係団体の財政状況及び健全化判断比率'!B7="","",'各会計、関係団体の財政状況及び健全化判断比率'!B7)</f>
        <v>一般会計</v>
      </c>
      <c r="F31" s="407"/>
      <c r="G31" s="407"/>
      <c r="H31" s="407"/>
      <c r="I31" s="407"/>
      <c r="J31" s="407"/>
      <c r="K31" s="407"/>
      <c r="L31" s="407"/>
      <c r="M31" s="407"/>
      <c r="N31" s="407"/>
      <c r="O31" s="407"/>
      <c r="P31" s="407"/>
      <c r="Q31" s="407"/>
      <c r="R31" s="407"/>
      <c r="S31" s="407"/>
      <c r="T31" s="156"/>
      <c r="U31" s="408" t="str">
        <f>IF(W31="","",MAX(C31:D40)+1)</f>
        <v/>
      </c>
      <c r="V31" s="408"/>
      <c r="W31" s="407"/>
      <c r="X31" s="407"/>
      <c r="Y31" s="407"/>
      <c r="Z31" s="407"/>
      <c r="AA31" s="407"/>
      <c r="AB31" s="407"/>
      <c r="AC31" s="407"/>
      <c r="AD31" s="407"/>
      <c r="AE31" s="407"/>
      <c r="AF31" s="407"/>
      <c r="AG31" s="407"/>
      <c r="AH31" s="407"/>
      <c r="AI31" s="407"/>
      <c r="AJ31" s="407"/>
      <c r="AK31" s="407"/>
      <c r="AL31" s="156"/>
      <c r="AM31" s="408">
        <f>IF(AO31="","",MAX(C31:D40,U31:V40)+1)</f>
        <v>11</v>
      </c>
      <c r="AN31" s="408"/>
      <c r="AO31" s="407" t="str">
        <f>IF('各会計、関係団体の財政状況及び健全化判断比率'!B28="","",'各会計、関係団体の財政状況及び健全化判断比率'!B28)</f>
        <v>病院会計</v>
      </c>
      <c r="AP31" s="407"/>
      <c r="AQ31" s="407"/>
      <c r="AR31" s="407"/>
      <c r="AS31" s="407"/>
      <c r="AT31" s="407"/>
      <c r="AU31" s="407"/>
      <c r="AV31" s="407"/>
      <c r="AW31" s="407"/>
      <c r="AX31" s="407"/>
      <c r="AY31" s="407"/>
      <c r="AZ31" s="407"/>
      <c r="BA31" s="407"/>
      <c r="BB31" s="407"/>
      <c r="BC31" s="407"/>
      <c r="BD31" s="156"/>
      <c r="BE31" s="408">
        <f>IF(BG31="","",MAX(C31:D40,U31:V40,AM31:AN40)+1)</f>
        <v>21</v>
      </c>
      <c r="BF31" s="408"/>
      <c r="BG31" s="407" t="str">
        <f>IF('各会計、関係団体の財政状況及び健全化判断比率'!B39="","",'各会計、関係団体の財政状況及び健全化判断比率'!B39)</f>
        <v>と場会計</v>
      </c>
      <c r="BH31" s="407"/>
      <c r="BI31" s="407"/>
      <c r="BJ31" s="407"/>
      <c r="BK31" s="407"/>
      <c r="BL31" s="407"/>
      <c r="BM31" s="407"/>
      <c r="BN31" s="407"/>
      <c r="BO31" s="407"/>
      <c r="BP31" s="407"/>
      <c r="BQ31" s="407"/>
      <c r="BR31" s="407"/>
      <c r="BS31" s="407"/>
      <c r="BT31" s="407"/>
      <c r="BU31" s="407"/>
      <c r="BV31" s="156"/>
      <c r="BW31" s="408" t="str">
        <f>IF(BY31="","",MAX(C31:D40,U31:V40,AM31:AN40,BE31:BF40)+1)</f>
        <v/>
      </c>
      <c r="BX31" s="408"/>
      <c r="BY31" s="407" t="str">
        <f>IF('各会計、関係団体の財政状況及び健全化判断比率'!B68="","",'各会計、関係団体の財政状況及び健全化判断比率'!B68)</f>
        <v/>
      </c>
      <c r="BZ31" s="407"/>
      <c r="CA31" s="407"/>
      <c r="CB31" s="407"/>
      <c r="CC31" s="407"/>
      <c r="CD31" s="407"/>
      <c r="CE31" s="407"/>
      <c r="CF31" s="407"/>
      <c r="CG31" s="407"/>
      <c r="CH31" s="407"/>
      <c r="CI31" s="407"/>
      <c r="CJ31" s="407"/>
      <c r="CK31" s="407"/>
      <c r="CL31" s="407"/>
      <c r="CM31" s="407"/>
      <c r="CN31" s="156"/>
      <c r="CO31" s="408">
        <f>IF(CQ31="","",MAX(C31:D40,U31:V40,AM31:AN40,BE31:BF40,BW31:BX40)+1)</f>
        <v>22</v>
      </c>
      <c r="CP31" s="408"/>
      <c r="CQ31" s="407" t="str">
        <f>IF('各会計、関係団体の財政状況及び健全化判断比率'!BS7="","",'各会計、関係団体の財政状況及び健全化判断比率'!BS7)</f>
        <v>東京都人権啓発センター</v>
      </c>
      <c r="CR31" s="407"/>
      <c r="CS31" s="407"/>
      <c r="CT31" s="407"/>
      <c r="CU31" s="407"/>
      <c r="CV31" s="407"/>
      <c r="CW31" s="407"/>
      <c r="CX31" s="407"/>
      <c r="CY31" s="407"/>
      <c r="CZ31" s="407"/>
      <c r="DA31" s="407"/>
      <c r="DB31" s="407"/>
      <c r="DC31" s="407"/>
      <c r="DD31" s="407"/>
      <c r="DE31" s="407"/>
      <c r="DF31" s="148"/>
      <c r="DG31" s="409" t="str">
        <f>IF('各会計、関係団体の財政状況及び健全化判断比率'!BR7="","",'各会計、関係団体の財政状況及び健全化判断比率'!BR7)</f>
        <v/>
      </c>
      <c r="DH31" s="409"/>
      <c r="DI31" s="159"/>
      <c r="DJ31" s="114"/>
      <c r="DK31" s="114"/>
      <c r="DL31" s="114"/>
      <c r="DM31" s="114"/>
      <c r="DN31" s="114"/>
      <c r="DO31" s="114"/>
    </row>
    <row r="32" spans="1:119" ht="32.25" customHeight="1">
      <c r="A32" s="115"/>
      <c r="B32" s="155"/>
      <c r="C32" s="408">
        <f>IF(E32="","",C31+1)</f>
        <v>2</v>
      </c>
      <c r="D32" s="408"/>
      <c r="E32" s="407" t="str">
        <f>IF('各会計、関係団体の財政状況及び健全化判断比率'!B8="","",'各会計、関係団体の財政状況及び健全化判断比率'!B8)</f>
        <v>特別区財政調整会計</v>
      </c>
      <c r="F32" s="407"/>
      <c r="G32" s="407"/>
      <c r="H32" s="407"/>
      <c r="I32" s="407"/>
      <c r="J32" s="407"/>
      <c r="K32" s="407"/>
      <c r="L32" s="407"/>
      <c r="M32" s="407"/>
      <c r="N32" s="407"/>
      <c r="O32" s="407"/>
      <c r="P32" s="407"/>
      <c r="Q32" s="407"/>
      <c r="R32" s="407"/>
      <c r="S32" s="407"/>
      <c r="T32" s="156"/>
      <c r="U32" s="408" t="str">
        <f t="shared" ref="U32:U40" si="0">IF(W32="","",U31+1)</f>
        <v/>
      </c>
      <c r="V32" s="408"/>
      <c r="W32" s="407"/>
      <c r="X32" s="407"/>
      <c r="Y32" s="407"/>
      <c r="Z32" s="407"/>
      <c r="AA32" s="407"/>
      <c r="AB32" s="407"/>
      <c r="AC32" s="407"/>
      <c r="AD32" s="407"/>
      <c r="AE32" s="407"/>
      <c r="AF32" s="407"/>
      <c r="AG32" s="407"/>
      <c r="AH32" s="407"/>
      <c r="AI32" s="407"/>
      <c r="AJ32" s="407"/>
      <c r="AK32" s="407"/>
      <c r="AL32" s="156"/>
      <c r="AM32" s="408">
        <f t="shared" ref="AM32:AM40" si="1">IF(AO32="","",AM31+1)</f>
        <v>12</v>
      </c>
      <c r="AN32" s="408"/>
      <c r="AO32" s="407" t="str">
        <f>IF('各会計、関係団体の財政状況及び健全化判断比率'!B29="","",'各会計、関係団体の財政状況及び健全化判断比率'!B29)</f>
        <v>中央卸売市場会計</v>
      </c>
      <c r="AP32" s="407"/>
      <c r="AQ32" s="407"/>
      <c r="AR32" s="407"/>
      <c r="AS32" s="407"/>
      <c r="AT32" s="407"/>
      <c r="AU32" s="407"/>
      <c r="AV32" s="407"/>
      <c r="AW32" s="407"/>
      <c r="AX32" s="407"/>
      <c r="AY32" s="407"/>
      <c r="AZ32" s="407"/>
      <c r="BA32" s="407"/>
      <c r="BB32" s="407"/>
      <c r="BC32" s="407"/>
      <c r="BD32" s="156"/>
      <c r="BE32" s="408" t="str">
        <f t="shared" ref="BE32:BE40" si="2">IF(BG32="","",BE31+1)</f>
        <v/>
      </c>
      <c r="BF32" s="408"/>
      <c r="BG32" s="407"/>
      <c r="BH32" s="407"/>
      <c r="BI32" s="407"/>
      <c r="BJ32" s="407"/>
      <c r="BK32" s="407"/>
      <c r="BL32" s="407"/>
      <c r="BM32" s="407"/>
      <c r="BN32" s="407"/>
      <c r="BO32" s="407"/>
      <c r="BP32" s="407"/>
      <c r="BQ32" s="407"/>
      <c r="BR32" s="407"/>
      <c r="BS32" s="407"/>
      <c r="BT32" s="407"/>
      <c r="BU32" s="407"/>
      <c r="BV32" s="156"/>
      <c r="BW32" s="408" t="str">
        <f t="shared" ref="BW32:BW40" si="3">IF(BY32="","",BW31+1)</f>
        <v/>
      </c>
      <c r="BX32" s="408"/>
      <c r="BY32" s="407" t="str">
        <f>IF('各会計、関係団体の財政状況及び健全化判断比率'!B69="","",'各会計、関係団体の財政状況及び健全化判断比率'!B69)</f>
        <v/>
      </c>
      <c r="BZ32" s="407"/>
      <c r="CA32" s="407"/>
      <c r="CB32" s="407"/>
      <c r="CC32" s="407"/>
      <c r="CD32" s="407"/>
      <c r="CE32" s="407"/>
      <c r="CF32" s="407"/>
      <c r="CG32" s="407"/>
      <c r="CH32" s="407"/>
      <c r="CI32" s="407"/>
      <c r="CJ32" s="407"/>
      <c r="CK32" s="407"/>
      <c r="CL32" s="407"/>
      <c r="CM32" s="407"/>
      <c r="CN32" s="156"/>
      <c r="CO32" s="408">
        <f t="shared" ref="CO32:CO40" si="4">IF(CQ32="","",CO31+1)</f>
        <v>23</v>
      </c>
      <c r="CP32" s="408"/>
      <c r="CQ32" s="407" t="str">
        <f>IF('各会計、関係団体の財政状況及び健全化判断比率'!BS8="","",'各会計、関係団体の財政状況及び健全化判断比率'!BS8)</f>
        <v>東京都島しょ振興公社</v>
      </c>
      <c r="CR32" s="407"/>
      <c r="CS32" s="407"/>
      <c r="CT32" s="407"/>
      <c r="CU32" s="407"/>
      <c r="CV32" s="407"/>
      <c r="CW32" s="407"/>
      <c r="CX32" s="407"/>
      <c r="CY32" s="407"/>
      <c r="CZ32" s="407"/>
      <c r="DA32" s="407"/>
      <c r="DB32" s="407"/>
      <c r="DC32" s="407"/>
      <c r="DD32" s="407"/>
      <c r="DE32" s="407"/>
      <c r="DF32" s="148"/>
      <c r="DG32" s="409" t="str">
        <f>IF('各会計、関係団体の財政状況及び健全化判断比率'!BR8="","",'各会計、関係団体の財政状況及び健全化判断比率'!BR8)</f>
        <v/>
      </c>
      <c r="DH32" s="409"/>
      <c r="DI32" s="159"/>
      <c r="DJ32" s="114"/>
      <c r="DK32" s="114"/>
      <c r="DL32" s="114"/>
      <c r="DM32" s="114"/>
      <c r="DN32" s="114"/>
      <c r="DO32" s="114"/>
    </row>
    <row r="33" spans="1:119" ht="32.25" customHeight="1">
      <c r="A33" s="115"/>
      <c r="B33" s="155"/>
      <c r="C33" s="408">
        <f>IF(E33="","",C32+1)</f>
        <v>3</v>
      </c>
      <c r="D33" s="408"/>
      <c r="E33" s="407" t="str">
        <f>IF('各会計、関係団体の財政状況及び健全化判断比率'!B9="","",'各会計、関係団体の財政状況及び健全化判断比率'!B9)</f>
        <v>地方消費税清算会計</v>
      </c>
      <c r="F33" s="407"/>
      <c r="G33" s="407"/>
      <c r="H33" s="407"/>
      <c r="I33" s="407"/>
      <c r="J33" s="407"/>
      <c r="K33" s="407"/>
      <c r="L33" s="407"/>
      <c r="M33" s="407"/>
      <c r="N33" s="407"/>
      <c r="O33" s="407"/>
      <c r="P33" s="407"/>
      <c r="Q33" s="407"/>
      <c r="R33" s="407"/>
      <c r="S33" s="407"/>
      <c r="T33" s="156"/>
      <c r="U33" s="408" t="str">
        <f t="shared" si="0"/>
        <v/>
      </c>
      <c r="V33" s="408"/>
      <c r="W33" s="407"/>
      <c r="X33" s="407"/>
      <c r="Y33" s="407"/>
      <c r="Z33" s="407"/>
      <c r="AA33" s="407"/>
      <c r="AB33" s="407"/>
      <c r="AC33" s="407"/>
      <c r="AD33" s="407"/>
      <c r="AE33" s="407"/>
      <c r="AF33" s="407"/>
      <c r="AG33" s="407"/>
      <c r="AH33" s="407"/>
      <c r="AI33" s="407"/>
      <c r="AJ33" s="407"/>
      <c r="AK33" s="407"/>
      <c r="AL33" s="156"/>
      <c r="AM33" s="408">
        <f t="shared" si="1"/>
        <v>13</v>
      </c>
      <c r="AN33" s="408"/>
      <c r="AO33" s="407" t="str">
        <f>IF('各会計、関係団体の財政状況及び健全化判断比率'!B30="","",'各会計、関係団体の財政状況及び健全化判断比率'!B30)</f>
        <v>港湾事業会計</v>
      </c>
      <c r="AP33" s="407"/>
      <c r="AQ33" s="407"/>
      <c r="AR33" s="407"/>
      <c r="AS33" s="407"/>
      <c r="AT33" s="407"/>
      <c r="AU33" s="407"/>
      <c r="AV33" s="407"/>
      <c r="AW33" s="407"/>
      <c r="AX33" s="407"/>
      <c r="AY33" s="407"/>
      <c r="AZ33" s="407"/>
      <c r="BA33" s="407"/>
      <c r="BB33" s="407"/>
      <c r="BC33" s="407"/>
      <c r="BD33" s="156"/>
      <c r="BE33" s="408" t="str">
        <f t="shared" si="2"/>
        <v/>
      </c>
      <c r="BF33" s="408"/>
      <c r="BG33" s="407"/>
      <c r="BH33" s="407"/>
      <c r="BI33" s="407"/>
      <c r="BJ33" s="407"/>
      <c r="BK33" s="407"/>
      <c r="BL33" s="407"/>
      <c r="BM33" s="407"/>
      <c r="BN33" s="407"/>
      <c r="BO33" s="407"/>
      <c r="BP33" s="407"/>
      <c r="BQ33" s="407"/>
      <c r="BR33" s="407"/>
      <c r="BS33" s="407"/>
      <c r="BT33" s="407"/>
      <c r="BU33" s="407"/>
      <c r="BV33" s="156"/>
      <c r="BW33" s="408" t="str">
        <f t="shared" si="3"/>
        <v/>
      </c>
      <c r="BX33" s="408"/>
      <c r="BY33" s="407" t="str">
        <f>IF('各会計、関係団体の財政状況及び健全化判断比率'!B70="","",'各会計、関係団体の財政状況及び健全化判断比率'!B70)</f>
        <v/>
      </c>
      <c r="BZ33" s="407"/>
      <c r="CA33" s="407"/>
      <c r="CB33" s="407"/>
      <c r="CC33" s="407"/>
      <c r="CD33" s="407"/>
      <c r="CE33" s="407"/>
      <c r="CF33" s="407"/>
      <c r="CG33" s="407"/>
      <c r="CH33" s="407"/>
      <c r="CI33" s="407"/>
      <c r="CJ33" s="407"/>
      <c r="CK33" s="407"/>
      <c r="CL33" s="407"/>
      <c r="CM33" s="407"/>
      <c r="CN33" s="156"/>
      <c r="CO33" s="408">
        <f t="shared" si="4"/>
        <v>24</v>
      </c>
      <c r="CP33" s="408"/>
      <c r="CQ33" s="407" t="str">
        <f>IF('各会計、関係団体の財政状況及び健全化判断比率'!BS9="","",'各会計、関係団体の財政状況及び健全化判断比率'!BS9)</f>
        <v>東京都人材支援事業団</v>
      </c>
      <c r="CR33" s="407"/>
      <c r="CS33" s="407"/>
      <c r="CT33" s="407"/>
      <c r="CU33" s="407"/>
      <c r="CV33" s="407"/>
      <c r="CW33" s="407"/>
      <c r="CX33" s="407"/>
      <c r="CY33" s="407"/>
      <c r="CZ33" s="407"/>
      <c r="DA33" s="407"/>
      <c r="DB33" s="407"/>
      <c r="DC33" s="407"/>
      <c r="DD33" s="407"/>
      <c r="DE33" s="407"/>
      <c r="DF33" s="148"/>
      <c r="DG33" s="409" t="str">
        <f>IF('各会計、関係団体の財政状況及び健全化判断比率'!BR9="","",'各会計、関係団体の財政状況及び健全化判断比率'!BR9)</f>
        <v/>
      </c>
      <c r="DH33" s="409"/>
      <c r="DI33" s="159"/>
      <c r="DJ33" s="114"/>
      <c r="DK33" s="114"/>
      <c r="DL33" s="114"/>
      <c r="DM33" s="114"/>
      <c r="DN33" s="114"/>
      <c r="DO33" s="114"/>
    </row>
    <row r="34" spans="1:119" ht="32.25" customHeight="1">
      <c r="A34" s="115"/>
      <c r="B34" s="155"/>
      <c r="C34" s="408">
        <f>IF(E34="","",C33+1)</f>
        <v>4</v>
      </c>
      <c r="D34" s="408"/>
      <c r="E34" s="407" t="str">
        <f>IF('各会計、関係団体の財政状況及び健全化判断比率'!B10="","",'各会計、関係団体の財政状況及び健全化判断比率'!B10)</f>
        <v>小笠原諸島生活再建資金会計</v>
      </c>
      <c r="F34" s="407"/>
      <c r="G34" s="407"/>
      <c r="H34" s="407"/>
      <c r="I34" s="407"/>
      <c r="J34" s="407"/>
      <c r="K34" s="407"/>
      <c r="L34" s="407"/>
      <c r="M34" s="407"/>
      <c r="N34" s="407"/>
      <c r="O34" s="407"/>
      <c r="P34" s="407"/>
      <c r="Q34" s="407"/>
      <c r="R34" s="407"/>
      <c r="S34" s="407"/>
      <c r="T34" s="156"/>
      <c r="U34" s="408" t="str">
        <f t="shared" si="0"/>
        <v/>
      </c>
      <c r="V34" s="408"/>
      <c r="W34" s="407"/>
      <c r="X34" s="407"/>
      <c r="Y34" s="407"/>
      <c r="Z34" s="407"/>
      <c r="AA34" s="407"/>
      <c r="AB34" s="407"/>
      <c r="AC34" s="407"/>
      <c r="AD34" s="407"/>
      <c r="AE34" s="407"/>
      <c r="AF34" s="407"/>
      <c r="AG34" s="407"/>
      <c r="AH34" s="407"/>
      <c r="AI34" s="407"/>
      <c r="AJ34" s="407"/>
      <c r="AK34" s="407"/>
      <c r="AL34" s="156"/>
      <c r="AM34" s="408">
        <f t="shared" si="1"/>
        <v>14</v>
      </c>
      <c r="AN34" s="408"/>
      <c r="AO34" s="407" t="str">
        <f>IF('各会計、関係団体の財政状況及び健全化判断比率'!B31="","",'各会計、関係団体の財政状況及び健全化判断比率'!B31)</f>
        <v>交通事業会計</v>
      </c>
      <c r="AP34" s="407"/>
      <c r="AQ34" s="407"/>
      <c r="AR34" s="407"/>
      <c r="AS34" s="407"/>
      <c r="AT34" s="407"/>
      <c r="AU34" s="407"/>
      <c r="AV34" s="407"/>
      <c r="AW34" s="407"/>
      <c r="AX34" s="407"/>
      <c r="AY34" s="407"/>
      <c r="AZ34" s="407"/>
      <c r="BA34" s="407"/>
      <c r="BB34" s="407"/>
      <c r="BC34" s="407"/>
      <c r="BD34" s="156"/>
      <c r="BE34" s="408" t="str">
        <f t="shared" si="2"/>
        <v/>
      </c>
      <c r="BF34" s="408"/>
      <c r="BG34" s="407"/>
      <c r="BH34" s="407"/>
      <c r="BI34" s="407"/>
      <c r="BJ34" s="407"/>
      <c r="BK34" s="407"/>
      <c r="BL34" s="407"/>
      <c r="BM34" s="407"/>
      <c r="BN34" s="407"/>
      <c r="BO34" s="407"/>
      <c r="BP34" s="407"/>
      <c r="BQ34" s="407"/>
      <c r="BR34" s="407"/>
      <c r="BS34" s="407"/>
      <c r="BT34" s="407"/>
      <c r="BU34" s="407"/>
      <c r="BV34" s="156"/>
      <c r="BW34" s="408" t="str">
        <f t="shared" si="3"/>
        <v/>
      </c>
      <c r="BX34" s="408"/>
      <c r="BY34" s="407" t="str">
        <f>IF('各会計、関係団体の財政状況及び健全化判断比率'!B71="","",'各会計、関係団体の財政状況及び健全化判断比率'!B71)</f>
        <v/>
      </c>
      <c r="BZ34" s="407"/>
      <c r="CA34" s="407"/>
      <c r="CB34" s="407"/>
      <c r="CC34" s="407"/>
      <c r="CD34" s="407"/>
      <c r="CE34" s="407"/>
      <c r="CF34" s="407"/>
      <c r="CG34" s="407"/>
      <c r="CH34" s="407"/>
      <c r="CI34" s="407"/>
      <c r="CJ34" s="407"/>
      <c r="CK34" s="407"/>
      <c r="CL34" s="407"/>
      <c r="CM34" s="407"/>
      <c r="CN34" s="156"/>
      <c r="CO34" s="408">
        <f t="shared" si="4"/>
        <v>25</v>
      </c>
      <c r="CP34" s="408"/>
      <c r="CQ34" s="407" t="str">
        <f>IF('各会計、関係団体の財政状況及び健全化判断比率'!BS10="","",'各会計、関係団体の財政状況及び健全化判断比率'!BS10)</f>
        <v>セントラルプラザ</v>
      </c>
      <c r="CR34" s="407"/>
      <c r="CS34" s="407"/>
      <c r="CT34" s="407"/>
      <c r="CU34" s="407"/>
      <c r="CV34" s="407"/>
      <c r="CW34" s="407"/>
      <c r="CX34" s="407"/>
      <c r="CY34" s="407"/>
      <c r="CZ34" s="407"/>
      <c r="DA34" s="407"/>
      <c r="DB34" s="407"/>
      <c r="DC34" s="407"/>
      <c r="DD34" s="407"/>
      <c r="DE34" s="407"/>
      <c r="DF34" s="148"/>
      <c r="DG34" s="409" t="str">
        <f>IF('各会計、関係団体の財政状況及び健全化判断比率'!BR10="","",'各会計、関係団体の財政状況及び健全化判断比率'!BR10)</f>
        <v/>
      </c>
      <c r="DH34" s="409"/>
      <c r="DI34" s="159"/>
      <c r="DJ34" s="114"/>
      <c r="DK34" s="114"/>
      <c r="DL34" s="114"/>
      <c r="DM34" s="114"/>
      <c r="DN34" s="114"/>
      <c r="DO34" s="114"/>
    </row>
    <row r="35" spans="1:119" ht="32.25" customHeight="1">
      <c r="A35" s="115"/>
      <c r="B35" s="155"/>
      <c r="C35" s="408">
        <f t="shared" ref="C35:C40" si="5">IF(E35="","",C34+1)</f>
        <v>5</v>
      </c>
      <c r="D35" s="408"/>
      <c r="E35" s="407" t="str">
        <f>IF('各会計、関係団体の財政状況及び健全化判断比率'!B11="","",'各会計、関係団体の財政状況及び健全化判断比率'!B11)</f>
        <v>母子父子福祉貸付資金会計</v>
      </c>
      <c r="F35" s="407"/>
      <c r="G35" s="407"/>
      <c r="H35" s="407"/>
      <c r="I35" s="407"/>
      <c r="J35" s="407"/>
      <c r="K35" s="407"/>
      <c r="L35" s="407"/>
      <c r="M35" s="407"/>
      <c r="N35" s="407"/>
      <c r="O35" s="407"/>
      <c r="P35" s="407"/>
      <c r="Q35" s="407"/>
      <c r="R35" s="407"/>
      <c r="S35" s="407"/>
      <c r="T35" s="156"/>
      <c r="U35" s="408" t="str">
        <f t="shared" si="0"/>
        <v/>
      </c>
      <c r="V35" s="408"/>
      <c r="W35" s="407"/>
      <c r="X35" s="407"/>
      <c r="Y35" s="407"/>
      <c r="Z35" s="407"/>
      <c r="AA35" s="407"/>
      <c r="AB35" s="407"/>
      <c r="AC35" s="407"/>
      <c r="AD35" s="407"/>
      <c r="AE35" s="407"/>
      <c r="AF35" s="407"/>
      <c r="AG35" s="407"/>
      <c r="AH35" s="407"/>
      <c r="AI35" s="407"/>
      <c r="AJ35" s="407"/>
      <c r="AK35" s="407"/>
      <c r="AL35" s="156"/>
      <c r="AM35" s="408">
        <f t="shared" si="1"/>
        <v>15</v>
      </c>
      <c r="AN35" s="408"/>
      <c r="AO35" s="407" t="str">
        <f>IF('各会計、関係団体の財政状況及び健全化判断比率'!B32="","",'各会計、関係団体の財政状況及び健全化判断比率'!B32)</f>
        <v>高速電車事業会計</v>
      </c>
      <c r="AP35" s="407"/>
      <c r="AQ35" s="407"/>
      <c r="AR35" s="407"/>
      <c r="AS35" s="407"/>
      <c r="AT35" s="407"/>
      <c r="AU35" s="407"/>
      <c r="AV35" s="407"/>
      <c r="AW35" s="407"/>
      <c r="AX35" s="407"/>
      <c r="AY35" s="407"/>
      <c r="AZ35" s="407"/>
      <c r="BA35" s="407"/>
      <c r="BB35" s="407"/>
      <c r="BC35" s="407"/>
      <c r="BD35" s="156"/>
      <c r="BE35" s="408" t="str">
        <f t="shared" si="2"/>
        <v/>
      </c>
      <c r="BF35" s="408"/>
      <c r="BG35" s="407"/>
      <c r="BH35" s="407"/>
      <c r="BI35" s="407"/>
      <c r="BJ35" s="407"/>
      <c r="BK35" s="407"/>
      <c r="BL35" s="407"/>
      <c r="BM35" s="407"/>
      <c r="BN35" s="407"/>
      <c r="BO35" s="407"/>
      <c r="BP35" s="407"/>
      <c r="BQ35" s="407"/>
      <c r="BR35" s="407"/>
      <c r="BS35" s="407"/>
      <c r="BT35" s="407"/>
      <c r="BU35" s="407"/>
      <c r="BV35" s="156"/>
      <c r="BW35" s="408" t="str">
        <f t="shared" si="3"/>
        <v/>
      </c>
      <c r="BX35" s="408"/>
      <c r="BY35" s="407" t="str">
        <f>IF('各会計、関係団体の財政状況及び健全化判断比率'!B72="","",'各会計、関係団体の財政状況及び健全化判断比率'!B72)</f>
        <v/>
      </c>
      <c r="BZ35" s="407"/>
      <c r="CA35" s="407"/>
      <c r="CB35" s="407"/>
      <c r="CC35" s="407"/>
      <c r="CD35" s="407"/>
      <c r="CE35" s="407"/>
      <c r="CF35" s="407"/>
      <c r="CG35" s="407"/>
      <c r="CH35" s="407"/>
      <c r="CI35" s="407"/>
      <c r="CJ35" s="407"/>
      <c r="CK35" s="407"/>
      <c r="CL35" s="407"/>
      <c r="CM35" s="407"/>
      <c r="CN35" s="156"/>
      <c r="CO35" s="408">
        <f t="shared" si="4"/>
        <v>26</v>
      </c>
      <c r="CP35" s="408"/>
      <c r="CQ35" s="407" t="str">
        <f>IF('各会計、関係団体の財政状況及び健全化判断比率'!BS11="","",'各会計、関係団体の財政状況及び健全化判断比率'!BS11)</f>
        <v>東京税務協会</v>
      </c>
      <c r="CR35" s="407"/>
      <c r="CS35" s="407"/>
      <c r="CT35" s="407"/>
      <c r="CU35" s="407"/>
      <c r="CV35" s="407"/>
      <c r="CW35" s="407"/>
      <c r="CX35" s="407"/>
      <c r="CY35" s="407"/>
      <c r="CZ35" s="407"/>
      <c r="DA35" s="407"/>
      <c r="DB35" s="407"/>
      <c r="DC35" s="407"/>
      <c r="DD35" s="407"/>
      <c r="DE35" s="407"/>
      <c r="DF35" s="148"/>
      <c r="DG35" s="409" t="str">
        <f>IF('各会計、関係団体の財政状況及び健全化判断比率'!BR11="","",'各会計、関係団体の財政状況及び健全化判断比率'!BR11)</f>
        <v/>
      </c>
      <c r="DH35" s="409"/>
      <c r="DI35" s="159"/>
      <c r="DJ35" s="114"/>
      <c r="DK35" s="114"/>
      <c r="DL35" s="114"/>
      <c r="DM35" s="114"/>
      <c r="DN35" s="114"/>
      <c r="DO35" s="114"/>
    </row>
    <row r="36" spans="1:119" ht="32.25" customHeight="1">
      <c r="A36" s="115"/>
      <c r="B36" s="155"/>
      <c r="C36" s="408">
        <f t="shared" si="5"/>
        <v>6</v>
      </c>
      <c r="D36" s="408"/>
      <c r="E36" s="407" t="str">
        <f>IF('各会計、関係団体の財政状況及び健全化判断比率'!B12="","",'各会計、関係団体の財政状況及び健全化判断比率'!B12)</f>
        <v>心身障害者扶養年金会計</v>
      </c>
      <c r="F36" s="407"/>
      <c r="G36" s="407"/>
      <c r="H36" s="407"/>
      <c r="I36" s="407"/>
      <c r="J36" s="407"/>
      <c r="K36" s="407"/>
      <c r="L36" s="407"/>
      <c r="M36" s="407"/>
      <c r="N36" s="407"/>
      <c r="O36" s="407"/>
      <c r="P36" s="407"/>
      <c r="Q36" s="407"/>
      <c r="R36" s="407"/>
      <c r="S36" s="407"/>
      <c r="T36" s="156"/>
      <c r="U36" s="408" t="str">
        <f t="shared" si="0"/>
        <v/>
      </c>
      <c r="V36" s="408"/>
      <c r="W36" s="407"/>
      <c r="X36" s="407"/>
      <c r="Y36" s="407"/>
      <c r="Z36" s="407"/>
      <c r="AA36" s="407"/>
      <c r="AB36" s="407"/>
      <c r="AC36" s="407"/>
      <c r="AD36" s="407"/>
      <c r="AE36" s="407"/>
      <c r="AF36" s="407"/>
      <c r="AG36" s="407"/>
      <c r="AH36" s="407"/>
      <c r="AI36" s="407"/>
      <c r="AJ36" s="407"/>
      <c r="AK36" s="407"/>
      <c r="AL36" s="156"/>
      <c r="AM36" s="408">
        <f t="shared" si="1"/>
        <v>16</v>
      </c>
      <c r="AN36" s="408"/>
      <c r="AO36" s="407" t="str">
        <f>IF('各会計、関係団体の財政状況及び健全化判断比率'!B33="","",'各会計、関係団体の財政状況及び健全化判断比率'!B33)</f>
        <v>電気事業会計</v>
      </c>
      <c r="AP36" s="407"/>
      <c r="AQ36" s="407"/>
      <c r="AR36" s="407"/>
      <c r="AS36" s="407"/>
      <c r="AT36" s="407"/>
      <c r="AU36" s="407"/>
      <c r="AV36" s="407"/>
      <c r="AW36" s="407"/>
      <c r="AX36" s="407"/>
      <c r="AY36" s="407"/>
      <c r="AZ36" s="407"/>
      <c r="BA36" s="407"/>
      <c r="BB36" s="407"/>
      <c r="BC36" s="407"/>
      <c r="BD36" s="156"/>
      <c r="BE36" s="408" t="str">
        <f t="shared" si="2"/>
        <v/>
      </c>
      <c r="BF36" s="408"/>
      <c r="BG36" s="407"/>
      <c r="BH36" s="407"/>
      <c r="BI36" s="407"/>
      <c r="BJ36" s="407"/>
      <c r="BK36" s="407"/>
      <c r="BL36" s="407"/>
      <c r="BM36" s="407"/>
      <c r="BN36" s="407"/>
      <c r="BO36" s="407"/>
      <c r="BP36" s="407"/>
      <c r="BQ36" s="407"/>
      <c r="BR36" s="407"/>
      <c r="BS36" s="407"/>
      <c r="BT36" s="407"/>
      <c r="BU36" s="407"/>
      <c r="BV36" s="156"/>
      <c r="BW36" s="408" t="str">
        <f t="shared" si="3"/>
        <v/>
      </c>
      <c r="BX36" s="408"/>
      <c r="BY36" s="407" t="str">
        <f>IF('各会計、関係団体の財政状況及び健全化判断比率'!B73="","",'各会計、関係団体の財政状況及び健全化判断比率'!B73)</f>
        <v/>
      </c>
      <c r="BZ36" s="407"/>
      <c r="CA36" s="407"/>
      <c r="CB36" s="407"/>
      <c r="CC36" s="407"/>
      <c r="CD36" s="407"/>
      <c r="CE36" s="407"/>
      <c r="CF36" s="407"/>
      <c r="CG36" s="407"/>
      <c r="CH36" s="407"/>
      <c r="CI36" s="407"/>
      <c r="CJ36" s="407"/>
      <c r="CK36" s="407"/>
      <c r="CL36" s="407"/>
      <c r="CM36" s="407"/>
      <c r="CN36" s="156"/>
      <c r="CO36" s="408">
        <f t="shared" si="4"/>
        <v>27</v>
      </c>
      <c r="CP36" s="408"/>
      <c r="CQ36" s="407" t="str">
        <f>IF('各会計、関係団体の財政状況及び健全化判断比率'!BS12="","",'各会計、関係団体の財政状況及び健全化判断比率'!BS12)</f>
        <v>東京都私学財団</v>
      </c>
      <c r="CR36" s="407"/>
      <c r="CS36" s="407"/>
      <c r="CT36" s="407"/>
      <c r="CU36" s="407"/>
      <c r="CV36" s="407"/>
      <c r="CW36" s="407"/>
      <c r="CX36" s="407"/>
      <c r="CY36" s="407"/>
      <c r="CZ36" s="407"/>
      <c r="DA36" s="407"/>
      <c r="DB36" s="407"/>
      <c r="DC36" s="407"/>
      <c r="DD36" s="407"/>
      <c r="DE36" s="407"/>
      <c r="DF36" s="148"/>
      <c r="DG36" s="409" t="str">
        <f>IF('各会計、関係団体の財政状況及び健全化判断比率'!BR12="","",'各会計、関係団体の財政状況及び健全化判断比率'!BR12)</f>
        <v>○</v>
      </c>
      <c r="DH36" s="409"/>
      <c r="DI36" s="159"/>
      <c r="DJ36" s="114"/>
      <c r="DK36" s="114"/>
      <c r="DL36" s="114"/>
      <c r="DM36" s="114"/>
      <c r="DN36" s="114"/>
      <c r="DO36" s="114"/>
    </row>
    <row r="37" spans="1:119" ht="32.25" customHeight="1">
      <c r="A37" s="115"/>
      <c r="B37" s="155"/>
      <c r="C37" s="408">
        <f t="shared" si="5"/>
        <v>7</v>
      </c>
      <c r="D37" s="408"/>
      <c r="E37" s="407" t="str">
        <f>IF('各会計、関係団体の財政状況及び健全化判断比率'!B13="","",'各会計、関係団体の財政状況及び健全化判断比率'!B13)</f>
        <v>中小企業設備導入等資金会計</v>
      </c>
      <c r="F37" s="407"/>
      <c r="G37" s="407"/>
      <c r="H37" s="407"/>
      <c r="I37" s="407"/>
      <c r="J37" s="407"/>
      <c r="K37" s="407"/>
      <c r="L37" s="407"/>
      <c r="M37" s="407"/>
      <c r="N37" s="407"/>
      <c r="O37" s="407"/>
      <c r="P37" s="407"/>
      <c r="Q37" s="407"/>
      <c r="R37" s="407"/>
      <c r="S37" s="407"/>
      <c r="T37" s="156"/>
      <c r="U37" s="408" t="str">
        <f t="shared" si="0"/>
        <v/>
      </c>
      <c r="V37" s="408"/>
      <c r="W37" s="407"/>
      <c r="X37" s="407"/>
      <c r="Y37" s="407"/>
      <c r="Z37" s="407"/>
      <c r="AA37" s="407"/>
      <c r="AB37" s="407"/>
      <c r="AC37" s="407"/>
      <c r="AD37" s="407"/>
      <c r="AE37" s="407"/>
      <c r="AF37" s="407"/>
      <c r="AG37" s="407"/>
      <c r="AH37" s="407"/>
      <c r="AI37" s="407"/>
      <c r="AJ37" s="407"/>
      <c r="AK37" s="407"/>
      <c r="AL37" s="156"/>
      <c r="AM37" s="408">
        <f t="shared" si="1"/>
        <v>17</v>
      </c>
      <c r="AN37" s="408"/>
      <c r="AO37" s="407" t="str">
        <f>IF('各会計、関係団体の財政状況及び健全化判断比率'!B34="","",'各会計、関係団体の財政状況及び健全化判断比率'!B34)</f>
        <v>水道事業会計</v>
      </c>
      <c r="AP37" s="407"/>
      <c r="AQ37" s="407"/>
      <c r="AR37" s="407"/>
      <c r="AS37" s="407"/>
      <c r="AT37" s="407"/>
      <c r="AU37" s="407"/>
      <c r="AV37" s="407"/>
      <c r="AW37" s="407"/>
      <c r="AX37" s="407"/>
      <c r="AY37" s="407"/>
      <c r="AZ37" s="407"/>
      <c r="BA37" s="407"/>
      <c r="BB37" s="407"/>
      <c r="BC37" s="407"/>
      <c r="BD37" s="156"/>
      <c r="BE37" s="408" t="str">
        <f t="shared" si="2"/>
        <v/>
      </c>
      <c r="BF37" s="408"/>
      <c r="BG37" s="407"/>
      <c r="BH37" s="407"/>
      <c r="BI37" s="407"/>
      <c r="BJ37" s="407"/>
      <c r="BK37" s="407"/>
      <c r="BL37" s="407"/>
      <c r="BM37" s="407"/>
      <c r="BN37" s="407"/>
      <c r="BO37" s="407"/>
      <c r="BP37" s="407"/>
      <c r="BQ37" s="407"/>
      <c r="BR37" s="407"/>
      <c r="BS37" s="407"/>
      <c r="BT37" s="407"/>
      <c r="BU37" s="407"/>
      <c r="BV37" s="156"/>
      <c r="BW37" s="408" t="str">
        <f t="shared" si="3"/>
        <v/>
      </c>
      <c r="BX37" s="408"/>
      <c r="BY37" s="407" t="str">
        <f>IF('各会計、関係団体の財政状況及び健全化判断比率'!B74="","",'各会計、関係団体の財政状況及び健全化判断比率'!B74)</f>
        <v/>
      </c>
      <c r="BZ37" s="407"/>
      <c r="CA37" s="407"/>
      <c r="CB37" s="407"/>
      <c r="CC37" s="407"/>
      <c r="CD37" s="407"/>
      <c r="CE37" s="407"/>
      <c r="CF37" s="407"/>
      <c r="CG37" s="407"/>
      <c r="CH37" s="407"/>
      <c r="CI37" s="407"/>
      <c r="CJ37" s="407"/>
      <c r="CK37" s="407"/>
      <c r="CL37" s="407"/>
      <c r="CM37" s="407"/>
      <c r="CN37" s="156"/>
      <c r="CO37" s="408">
        <f t="shared" si="4"/>
        <v>28</v>
      </c>
      <c r="CP37" s="408"/>
      <c r="CQ37" s="407" t="str">
        <f>IF('各会計、関係団体の財政状況及び健全化判断比率'!BS13="","",'各会計、関係団体の財政状況及び健全化判断比率'!BS13)</f>
        <v>東京都歴史文化財団</v>
      </c>
      <c r="CR37" s="407"/>
      <c r="CS37" s="407"/>
      <c r="CT37" s="407"/>
      <c r="CU37" s="407"/>
      <c r="CV37" s="407"/>
      <c r="CW37" s="407"/>
      <c r="CX37" s="407"/>
      <c r="CY37" s="407"/>
      <c r="CZ37" s="407"/>
      <c r="DA37" s="407"/>
      <c r="DB37" s="407"/>
      <c r="DC37" s="407"/>
      <c r="DD37" s="407"/>
      <c r="DE37" s="407"/>
      <c r="DF37" s="148"/>
      <c r="DG37" s="409" t="str">
        <f>IF('各会計、関係団体の財政状況及び健全化判断比率'!BR13="","",'各会計、関係団体の財政状況及び健全化判断比率'!BR13)</f>
        <v/>
      </c>
      <c r="DH37" s="409"/>
      <c r="DI37" s="159"/>
      <c r="DJ37" s="114"/>
      <c r="DK37" s="114"/>
      <c r="DL37" s="114"/>
      <c r="DM37" s="114"/>
      <c r="DN37" s="114"/>
      <c r="DO37" s="114"/>
    </row>
    <row r="38" spans="1:119" ht="32.25" customHeight="1">
      <c r="A38" s="115"/>
      <c r="B38" s="155"/>
      <c r="C38" s="408">
        <f t="shared" si="5"/>
        <v>8</v>
      </c>
      <c r="D38" s="408"/>
      <c r="E38" s="407" t="str">
        <f>IF('各会計、関係団体の財政状況及び健全化判断比率'!B14="","",'各会計、関係団体の財政状況及び健全化判断比率'!B14)</f>
        <v>林業・木材産業改善資金助成会計</v>
      </c>
      <c r="F38" s="407"/>
      <c r="G38" s="407"/>
      <c r="H38" s="407"/>
      <c r="I38" s="407"/>
      <c r="J38" s="407"/>
      <c r="K38" s="407"/>
      <c r="L38" s="407"/>
      <c r="M38" s="407"/>
      <c r="N38" s="407"/>
      <c r="O38" s="407"/>
      <c r="P38" s="407"/>
      <c r="Q38" s="407"/>
      <c r="R38" s="407"/>
      <c r="S38" s="407"/>
      <c r="T38" s="156"/>
      <c r="U38" s="408" t="str">
        <f t="shared" si="0"/>
        <v/>
      </c>
      <c r="V38" s="408"/>
      <c r="W38" s="407"/>
      <c r="X38" s="407"/>
      <c r="Y38" s="407"/>
      <c r="Z38" s="407"/>
      <c r="AA38" s="407"/>
      <c r="AB38" s="407"/>
      <c r="AC38" s="407"/>
      <c r="AD38" s="407"/>
      <c r="AE38" s="407"/>
      <c r="AF38" s="407"/>
      <c r="AG38" s="407"/>
      <c r="AH38" s="407"/>
      <c r="AI38" s="407"/>
      <c r="AJ38" s="407"/>
      <c r="AK38" s="407"/>
      <c r="AL38" s="156"/>
      <c r="AM38" s="408">
        <f t="shared" si="1"/>
        <v>18</v>
      </c>
      <c r="AN38" s="408"/>
      <c r="AO38" s="407" t="str">
        <f>IF('各会計、関係団体の財政状況及び健全化判断比率'!B35="","",'各会計、関係団体の財政状況及び健全化判断比率'!B35)</f>
        <v>工業用水道事業会計</v>
      </c>
      <c r="AP38" s="407"/>
      <c r="AQ38" s="407"/>
      <c r="AR38" s="407"/>
      <c r="AS38" s="407"/>
      <c r="AT38" s="407"/>
      <c r="AU38" s="407"/>
      <c r="AV38" s="407"/>
      <c r="AW38" s="407"/>
      <c r="AX38" s="407"/>
      <c r="AY38" s="407"/>
      <c r="AZ38" s="407"/>
      <c r="BA38" s="407"/>
      <c r="BB38" s="407"/>
      <c r="BC38" s="407"/>
      <c r="BD38" s="156"/>
      <c r="BE38" s="408" t="str">
        <f t="shared" si="2"/>
        <v/>
      </c>
      <c r="BF38" s="408"/>
      <c r="BG38" s="407"/>
      <c r="BH38" s="407"/>
      <c r="BI38" s="407"/>
      <c r="BJ38" s="407"/>
      <c r="BK38" s="407"/>
      <c r="BL38" s="407"/>
      <c r="BM38" s="407"/>
      <c r="BN38" s="407"/>
      <c r="BO38" s="407"/>
      <c r="BP38" s="407"/>
      <c r="BQ38" s="407"/>
      <c r="BR38" s="407"/>
      <c r="BS38" s="407"/>
      <c r="BT38" s="407"/>
      <c r="BU38" s="407"/>
      <c r="BV38" s="156"/>
      <c r="BW38" s="408" t="str">
        <f t="shared" si="3"/>
        <v/>
      </c>
      <c r="BX38" s="408"/>
      <c r="BY38" s="407" t="str">
        <f>IF('各会計、関係団体の財政状況及び健全化判断比率'!B75="","",'各会計、関係団体の財政状況及び健全化判断比率'!B75)</f>
        <v/>
      </c>
      <c r="BZ38" s="407"/>
      <c r="CA38" s="407"/>
      <c r="CB38" s="407"/>
      <c r="CC38" s="407"/>
      <c r="CD38" s="407"/>
      <c r="CE38" s="407"/>
      <c r="CF38" s="407"/>
      <c r="CG38" s="407"/>
      <c r="CH38" s="407"/>
      <c r="CI38" s="407"/>
      <c r="CJ38" s="407"/>
      <c r="CK38" s="407"/>
      <c r="CL38" s="407"/>
      <c r="CM38" s="407"/>
      <c r="CN38" s="156"/>
      <c r="CO38" s="408">
        <f t="shared" si="4"/>
        <v>29</v>
      </c>
      <c r="CP38" s="408"/>
      <c r="CQ38" s="407" t="str">
        <f>IF('各会計、関係団体の財政状況及び健全化判断比率'!BS14="","",'各会計、関係団体の財政状況及び健全化判断比率'!BS14)</f>
        <v>東京都都市づくり公社</v>
      </c>
      <c r="CR38" s="407"/>
      <c r="CS38" s="407"/>
      <c r="CT38" s="407"/>
      <c r="CU38" s="407"/>
      <c r="CV38" s="407"/>
      <c r="CW38" s="407"/>
      <c r="CX38" s="407"/>
      <c r="CY38" s="407"/>
      <c r="CZ38" s="407"/>
      <c r="DA38" s="407"/>
      <c r="DB38" s="407"/>
      <c r="DC38" s="407"/>
      <c r="DD38" s="407"/>
      <c r="DE38" s="407"/>
      <c r="DF38" s="148"/>
      <c r="DG38" s="409" t="str">
        <f>IF('各会計、関係団体の財政状況及び健全化判断比率'!BR14="","",'各会計、関係団体の財政状況及び健全化判断比率'!BR14)</f>
        <v/>
      </c>
      <c r="DH38" s="409"/>
      <c r="DI38" s="159"/>
      <c r="DJ38" s="114"/>
      <c r="DK38" s="114"/>
      <c r="DL38" s="114"/>
      <c r="DM38" s="114"/>
      <c r="DN38" s="114"/>
      <c r="DO38" s="114"/>
    </row>
    <row r="39" spans="1:119" ht="32.25" customHeight="1">
      <c r="A39" s="115"/>
      <c r="B39" s="155"/>
      <c r="C39" s="408">
        <f t="shared" si="5"/>
        <v>9</v>
      </c>
      <c r="D39" s="408"/>
      <c r="E39" s="407" t="str">
        <f>IF('各会計、関係団体の財政状況及び健全化判断比率'!B15="","",'各会計、関係団体の財政状況及び健全化判断比率'!B15)</f>
        <v>沿岸漁業改善資金助成会計</v>
      </c>
      <c r="F39" s="407"/>
      <c r="G39" s="407"/>
      <c r="H39" s="407"/>
      <c r="I39" s="407"/>
      <c r="J39" s="407"/>
      <c r="K39" s="407"/>
      <c r="L39" s="407"/>
      <c r="M39" s="407"/>
      <c r="N39" s="407"/>
      <c r="O39" s="407"/>
      <c r="P39" s="407"/>
      <c r="Q39" s="407"/>
      <c r="R39" s="407"/>
      <c r="S39" s="407"/>
      <c r="T39" s="156"/>
      <c r="U39" s="408" t="str">
        <f t="shared" si="0"/>
        <v/>
      </c>
      <c r="V39" s="408"/>
      <c r="W39" s="407"/>
      <c r="X39" s="407"/>
      <c r="Y39" s="407"/>
      <c r="Z39" s="407"/>
      <c r="AA39" s="407"/>
      <c r="AB39" s="407"/>
      <c r="AC39" s="407"/>
      <c r="AD39" s="407"/>
      <c r="AE39" s="407"/>
      <c r="AF39" s="407"/>
      <c r="AG39" s="407"/>
      <c r="AH39" s="407"/>
      <c r="AI39" s="407"/>
      <c r="AJ39" s="407"/>
      <c r="AK39" s="407"/>
      <c r="AL39" s="156"/>
      <c r="AM39" s="408">
        <f t="shared" si="1"/>
        <v>19</v>
      </c>
      <c r="AN39" s="408"/>
      <c r="AO39" s="407" t="str">
        <f>IF('各会計、関係団体の財政状況及び健全化判断比率'!B36="","",'各会計、関係団体の財政状況及び健全化判断比率'!B36)</f>
        <v>下水道事業会計</v>
      </c>
      <c r="AP39" s="407"/>
      <c r="AQ39" s="407"/>
      <c r="AR39" s="407"/>
      <c r="AS39" s="407"/>
      <c r="AT39" s="407"/>
      <c r="AU39" s="407"/>
      <c r="AV39" s="407"/>
      <c r="AW39" s="407"/>
      <c r="AX39" s="407"/>
      <c r="AY39" s="407"/>
      <c r="AZ39" s="407"/>
      <c r="BA39" s="407"/>
      <c r="BB39" s="407"/>
      <c r="BC39" s="407"/>
      <c r="BD39" s="156"/>
      <c r="BE39" s="408" t="str">
        <f t="shared" si="2"/>
        <v/>
      </c>
      <c r="BF39" s="408"/>
      <c r="BG39" s="407"/>
      <c r="BH39" s="407"/>
      <c r="BI39" s="407"/>
      <c r="BJ39" s="407"/>
      <c r="BK39" s="407"/>
      <c r="BL39" s="407"/>
      <c r="BM39" s="407"/>
      <c r="BN39" s="407"/>
      <c r="BO39" s="407"/>
      <c r="BP39" s="407"/>
      <c r="BQ39" s="407"/>
      <c r="BR39" s="407"/>
      <c r="BS39" s="407"/>
      <c r="BT39" s="407"/>
      <c r="BU39" s="407"/>
      <c r="BV39" s="156"/>
      <c r="BW39" s="408" t="str">
        <f t="shared" si="3"/>
        <v/>
      </c>
      <c r="BX39" s="408"/>
      <c r="BY39" s="407" t="str">
        <f>IF('各会計、関係団体の財政状況及び健全化判断比率'!B76="","",'各会計、関係団体の財政状況及び健全化判断比率'!B76)</f>
        <v/>
      </c>
      <c r="BZ39" s="407"/>
      <c r="CA39" s="407"/>
      <c r="CB39" s="407"/>
      <c r="CC39" s="407"/>
      <c r="CD39" s="407"/>
      <c r="CE39" s="407"/>
      <c r="CF39" s="407"/>
      <c r="CG39" s="407"/>
      <c r="CH39" s="407"/>
      <c r="CI39" s="407"/>
      <c r="CJ39" s="407"/>
      <c r="CK39" s="407"/>
      <c r="CL39" s="407"/>
      <c r="CM39" s="407"/>
      <c r="CN39" s="156"/>
      <c r="CO39" s="408">
        <f t="shared" si="4"/>
        <v>30</v>
      </c>
      <c r="CP39" s="408"/>
      <c r="CQ39" s="407" t="str">
        <f>IF('各会計、関係団体の財政状況及び健全化判断比率'!BS15="","",'各会計、関係団体の財政状況及び健全化判断比率'!BS15)</f>
        <v>多摩都市モノレール</v>
      </c>
      <c r="CR39" s="407"/>
      <c r="CS39" s="407"/>
      <c r="CT39" s="407"/>
      <c r="CU39" s="407"/>
      <c r="CV39" s="407"/>
      <c r="CW39" s="407"/>
      <c r="CX39" s="407"/>
      <c r="CY39" s="407"/>
      <c r="CZ39" s="407"/>
      <c r="DA39" s="407"/>
      <c r="DB39" s="407"/>
      <c r="DC39" s="407"/>
      <c r="DD39" s="407"/>
      <c r="DE39" s="407"/>
      <c r="DF39" s="148"/>
      <c r="DG39" s="409" t="str">
        <f>IF('各会計、関係団体の財政状況及び健全化判断比率'!BR15="","",'各会計、関係団体の財政状況及び健全化判断比率'!BR15)</f>
        <v/>
      </c>
      <c r="DH39" s="409"/>
      <c r="DI39" s="159"/>
      <c r="DJ39" s="114"/>
      <c r="DK39" s="114"/>
      <c r="DL39" s="114"/>
      <c r="DM39" s="114"/>
      <c r="DN39" s="114"/>
      <c r="DO39" s="114"/>
    </row>
    <row r="40" spans="1:119" ht="32.25" customHeight="1">
      <c r="A40" s="115"/>
      <c r="B40" s="155"/>
      <c r="C40" s="408">
        <f t="shared" si="5"/>
        <v>10</v>
      </c>
      <c r="D40" s="408"/>
      <c r="E40" s="407" t="str">
        <f>IF('各会計、関係団体の財政状況及び健全化判断比率'!B16="","",'各会計、関係団体の財政状況及び健全化判断比率'!B16)</f>
        <v>都営住宅等事業会計</v>
      </c>
      <c r="F40" s="407"/>
      <c r="G40" s="407"/>
      <c r="H40" s="407"/>
      <c r="I40" s="407"/>
      <c r="J40" s="407"/>
      <c r="K40" s="407"/>
      <c r="L40" s="407"/>
      <c r="M40" s="407"/>
      <c r="N40" s="407"/>
      <c r="O40" s="407"/>
      <c r="P40" s="407"/>
      <c r="Q40" s="407"/>
      <c r="R40" s="407"/>
      <c r="S40" s="407"/>
      <c r="T40" s="156"/>
      <c r="U40" s="408" t="str">
        <f t="shared" si="0"/>
        <v/>
      </c>
      <c r="V40" s="408"/>
      <c r="W40" s="407"/>
      <c r="X40" s="407"/>
      <c r="Y40" s="407"/>
      <c r="Z40" s="407"/>
      <c r="AA40" s="407"/>
      <c r="AB40" s="407"/>
      <c r="AC40" s="407"/>
      <c r="AD40" s="407"/>
      <c r="AE40" s="407"/>
      <c r="AF40" s="407"/>
      <c r="AG40" s="407"/>
      <c r="AH40" s="407"/>
      <c r="AI40" s="407"/>
      <c r="AJ40" s="407"/>
      <c r="AK40" s="407"/>
      <c r="AL40" s="156"/>
      <c r="AM40" s="408">
        <f t="shared" si="1"/>
        <v>20</v>
      </c>
      <c r="AN40" s="408"/>
      <c r="AO40" s="407" t="str">
        <f>IF('各会計、関係団体の財政状況及び健全化判断比率'!B37="","",'各会計、関係団体の財政状況及び健全化判断比率'!B37)</f>
        <v>都市再開発事業会計</v>
      </c>
      <c r="AP40" s="407"/>
      <c r="AQ40" s="407"/>
      <c r="AR40" s="407"/>
      <c r="AS40" s="407"/>
      <c r="AT40" s="407"/>
      <c r="AU40" s="407"/>
      <c r="AV40" s="407"/>
      <c r="AW40" s="407"/>
      <c r="AX40" s="407"/>
      <c r="AY40" s="407"/>
      <c r="AZ40" s="407"/>
      <c r="BA40" s="407"/>
      <c r="BB40" s="407"/>
      <c r="BC40" s="407"/>
      <c r="BD40" s="156"/>
      <c r="BE40" s="408" t="str">
        <f t="shared" si="2"/>
        <v/>
      </c>
      <c r="BF40" s="408"/>
      <c r="BG40" s="407"/>
      <c r="BH40" s="407"/>
      <c r="BI40" s="407"/>
      <c r="BJ40" s="407"/>
      <c r="BK40" s="407"/>
      <c r="BL40" s="407"/>
      <c r="BM40" s="407"/>
      <c r="BN40" s="407"/>
      <c r="BO40" s="407"/>
      <c r="BP40" s="407"/>
      <c r="BQ40" s="407"/>
      <c r="BR40" s="407"/>
      <c r="BS40" s="407"/>
      <c r="BT40" s="407"/>
      <c r="BU40" s="407"/>
      <c r="BV40" s="156"/>
      <c r="BW40" s="408" t="str">
        <f t="shared" si="3"/>
        <v/>
      </c>
      <c r="BX40" s="408"/>
      <c r="BY40" s="407" t="str">
        <f>IF('各会計、関係団体の財政状況及び健全化判断比率'!B77="","",'各会計、関係団体の財政状況及び健全化判断比率'!B77)</f>
        <v/>
      </c>
      <c r="BZ40" s="407"/>
      <c r="CA40" s="407"/>
      <c r="CB40" s="407"/>
      <c r="CC40" s="407"/>
      <c r="CD40" s="407"/>
      <c r="CE40" s="407"/>
      <c r="CF40" s="407"/>
      <c r="CG40" s="407"/>
      <c r="CH40" s="407"/>
      <c r="CI40" s="407"/>
      <c r="CJ40" s="407"/>
      <c r="CK40" s="407"/>
      <c r="CL40" s="407"/>
      <c r="CM40" s="407"/>
      <c r="CN40" s="156"/>
      <c r="CO40" s="408">
        <f t="shared" si="4"/>
        <v>31</v>
      </c>
      <c r="CP40" s="408"/>
      <c r="CQ40" s="407" t="str">
        <f>IF('各会計、関係団体の財政状況及び健全化判断比率'!BS16="","",'各会計、関係団体の財政状況及び健全化判断比率'!BS16)</f>
        <v>東京臨海高速鉄道</v>
      </c>
      <c r="CR40" s="407"/>
      <c r="CS40" s="407"/>
      <c r="CT40" s="407"/>
      <c r="CU40" s="407"/>
      <c r="CV40" s="407"/>
      <c r="CW40" s="407"/>
      <c r="CX40" s="407"/>
      <c r="CY40" s="407"/>
      <c r="CZ40" s="407"/>
      <c r="DA40" s="407"/>
      <c r="DB40" s="407"/>
      <c r="DC40" s="407"/>
      <c r="DD40" s="407"/>
      <c r="DE40" s="407"/>
      <c r="DF40" s="148"/>
      <c r="DG40" s="409" t="str">
        <f>IF('各会計、関係団体の財政状況及び健全化判断比率'!BR16="","",'各会計、関係団体の財政状況及び健全化判断比率'!BR16)</f>
        <v/>
      </c>
      <c r="DH40" s="409"/>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157</v>
      </c>
      <c r="C43" s="114"/>
      <c r="D43" s="114"/>
      <c r="E43" s="114" t="s">
        <v>158</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159</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160</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161</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162</v>
      </c>
    </row>
    <row r="48" spans="1:119">
      <c r="E48" s="116" t="s">
        <v>163</v>
      </c>
    </row>
    <row r="49"/>
    <row r="50"/>
    <row r="51"/>
    <row r="52"/>
    <row r="53"/>
    <row r="54"/>
    <row r="55"/>
    <row r="56"/>
    <row r="57" hidden="1"/>
    <row r="58" hidden="1"/>
    <row r="59" hidden="1"/>
  </sheetData>
  <sheetProtection algorithmName="SHA-512" hashValue="3p9+uDanAH+Odauh1NwRq3MFCOH3e90Dbkx6tx/RQCZjSwlTAW2LvaeRrtekMI+6jN6fCyFHOhs6WUUxd/lCKQ==" saltValue="7K+Y2n5qPrfvLvligNuzI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471</v>
      </c>
      <c r="G33" s="17" t="s">
        <v>472</v>
      </c>
      <c r="H33" s="17" t="s">
        <v>473</v>
      </c>
      <c r="I33" s="17" t="s">
        <v>474</v>
      </c>
      <c r="J33" s="18" t="s">
        <v>475</v>
      </c>
      <c r="K33" s="10"/>
      <c r="L33" s="10"/>
      <c r="M33" s="10"/>
      <c r="N33" s="10"/>
      <c r="O33" s="10"/>
      <c r="P33" s="10"/>
    </row>
    <row r="34" spans="1:16" ht="39" customHeight="1">
      <c r="A34" s="10"/>
      <c r="B34" s="19"/>
      <c r="C34" s="1183" t="s">
        <v>476</v>
      </c>
      <c r="D34" s="1183"/>
      <c r="E34" s="1184"/>
      <c r="F34" s="20">
        <v>3.57</v>
      </c>
      <c r="G34" s="21">
        <v>3.58</v>
      </c>
      <c r="H34" s="21">
        <v>3.65</v>
      </c>
      <c r="I34" s="21">
        <v>3.66</v>
      </c>
      <c r="J34" s="22">
        <v>4.1399999999999997</v>
      </c>
      <c r="K34" s="10"/>
      <c r="L34" s="10"/>
      <c r="M34" s="10"/>
      <c r="N34" s="10"/>
      <c r="O34" s="10"/>
      <c r="P34" s="10"/>
    </row>
    <row r="35" spans="1:16" ht="39" customHeight="1">
      <c r="A35" s="10"/>
      <c r="B35" s="23"/>
      <c r="C35" s="1177" t="s">
        <v>477</v>
      </c>
      <c r="D35" s="1178"/>
      <c r="E35" s="1179"/>
      <c r="F35" s="24">
        <v>0.01</v>
      </c>
      <c r="G35" s="25">
        <v>0.02</v>
      </c>
      <c r="H35" s="25">
        <v>0.01</v>
      </c>
      <c r="I35" s="25">
        <v>0.01</v>
      </c>
      <c r="J35" s="26">
        <v>3.37</v>
      </c>
      <c r="K35" s="10"/>
      <c r="L35" s="10"/>
      <c r="M35" s="10"/>
      <c r="N35" s="10"/>
      <c r="O35" s="10"/>
      <c r="P35" s="10"/>
    </row>
    <row r="36" spans="1:16" ht="39" customHeight="1">
      <c r="A36" s="10"/>
      <c r="B36" s="23"/>
      <c r="C36" s="1177" t="s">
        <v>478</v>
      </c>
      <c r="D36" s="1178"/>
      <c r="E36" s="1179"/>
      <c r="F36" s="24">
        <v>4.1100000000000003</v>
      </c>
      <c r="G36" s="25">
        <v>4.63</v>
      </c>
      <c r="H36" s="25">
        <v>4.09</v>
      </c>
      <c r="I36" s="25">
        <v>3.74</v>
      </c>
      <c r="J36" s="26">
        <v>3.15</v>
      </c>
      <c r="K36" s="10"/>
      <c r="L36" s="10"/>
      <c r="M36" s="10"/>
      <c r="N36" s="10"/>
      <c r="O36" s="10"/>
      <c r="P36" s="10"/>
    </row>
    <row r="37" spans="1:16" ht="39" customHeight="1">
      <c r="A37" s="10"/>
      <c r="B37" s="23"/>
      <c r="C37" s="1177" t="s">
        <v>479</v>
      </c>
      <c r="D37" s="1178"/>
      <c r="E37" s="1179"/>
      <c r="F37" s="24">
        <v>1.69</v>
      </c>
      <c r="G37" s="25">
        <v>2.0499999999999998</v>
      </c>
      <c r="H37" s="25">
        <v>3.1</v>
      </c>
      <c r="I37" s="25">
        <v>3.08</v>
      </c>
      <c r="J37" s="26">
        <v>2.82</v>
      </c>
      <c r="K37" s="10"/>
      <c r="L37" s="10"/>
      <c r="M37" s="10"/>
      <c r="N37" s="10"/>
      <c r="O37" s="10"/>
      <c r="P37" s="10"/>
    </row>
    <row r="38" spans="1:16" ht="39" customHeight="1">
      <c r="A38" s="10"/>
      <c r="B38" s="23"/>
      <c r="C38" s="1177" t="s">
        <v>480</v>
      </c>
      <c r="D38" s="1178"/>
      <c r="E38" s="1179"/>
      <c r="F38" s="24">
        <v>7.35</v>
      </c>
      <c r="G38" s="25">
        <v>6.62</v>
      </c>
      <c r="H38" s="25">
        <v>5.13</v>
      </c>
      <c r="I38" s="25">
        <v>3.62</v>
      </c>
      <c r="J38" s="26">
        <v>2.5299999999999998</v>
      </c>
      <c r="K38" s="10"/>
      <c r="L38" s="10"/>
      <c r="M38" s="10"/>
      <c r="N38" s="10"/>
      <c r="O38" s="10"/>
      <c r="P38" s="10"/>
    </row>
    <row r="39" spans="1:16" ht="39" customHeight="1">
      <c r="A39" s="10"/>
      <c r="B39" s="23"/>
      <c r="C39" s="1177" t="s">
        <v>481</v>
      </c>
      <c r="D39" s="1178"/>
      <c r="E39" s="1179"/>
      <c r="F39" s="24">
        <v>2.56</v>
      </c>
      <c r="G39" s="25">
        <v>2.2200000000000002</v>
      </c>
      <c r="H39" s="25">
        <v>1.88</v>
      </c>
      <c r="I39" s="25">
        <v>1.59</v>
      </c>
      <c r="J39" s="26">
        <v>1.24</v>
      </c>
      <c r="K39" s="10"/>
      <c r="L39" s="10"/>
      <c r="M39" s="10"/>
      <c r="N39" s="10"/>
      <c r="O39" s="10"/>
      <c r="P39" s="10"/>
    </row>
    <row r="40" spans="1:16" ht="39" customHeight="1">
      <c r="A40" s="10"/>
      <c r="B40" s="23"/>
      <c r="C40" s="1177" t="s">
        <v>482</v>
      </c>
      <c r="D40" s="1178"/>
      <c r="E40" s="1179"/>
      <c r="F40" s="24">
        <v>2.31</v>
      </c>
      <c r="G40" s="25">
        <v>0.61</v>
      </c>
      <c r="H40" s="25">
        <v>1.1000000000000001</v>
      </c>
      <c r="I40" s="25">
        <v>1.03</v>
      </c>
      <c r="J40" s="26">
        <v>0.97</v>
      </c>
      <c r="K40" s="10"/>
      <c r="L40" s="10"/>
      <c r="M40" s="10"/>
      <c r="N40" s="10"/>
      <c r="O40" s="10"/>
      <c r="P40" s="10"/>
    </row>
    <row r="41" spans="1:16" ht="39" customHeight="1">
      <c r="A41" s="10"/>
      <c r="B41" s="23"/>
      <c r="C41" s="1177" t="s">
        <v>483</v>
      </c>
      <c r="D41" s="1178"/>
      <c r="E41" s="1179"/>
      <c r="F41" s="24">
        <v>1.08</v>
      </c>
      <c r="G41" s="25">
        <v>1.08</v>
      </c>
      <c r="H41" s="25">
        <v>0.92</v>
      </c>
      <c r="I41" s="25">
        <v>0.81</v>
      </c>
      <c r="J41" s="26">
        <v>0.68</v>
      </c>
      <c r="K41" s="10"/>
      <c r="L41" s="10"/>
      <c r="M41" s="10"/>
      <c r="N41" s="10"/>
      <c r="O41" s="10"/>
      <c r="P41" s="10"/>
    </row>
    <row r="42" spans="1:16" ht="39" customHeight="1">
      <c r="A42" s="10"/>
      <c r="B42" s="27"/>
      <c r="C42" s="1177" t="s">
        <v>484</v>
      </c>
      <c r="D42" s="1178"/>
      <c r="E42" s="1179"/>
      <c r="F42" s="24" t="s">
        <v>430</v>
      </c>
      <c r="G42" s="25" t="s">
        <v>430</v>
      </c>
      <c r="H42" s="25" t="s">
        <v>430</v>
      </c>
      <c r="I42" s="25" t="s">
        <v>430</v>
      </c>
      <c r="J42" s="26" t="s">
        <v>430</v>
      </c>
      <c r="K42" s="10"/>
      <c r="L42" s="10"/>
      <c r="M42" s="10"/>
      <c r="N42" s="10"/>
      <c r="O42" s="10"/>
      <c r="P42" s="10"/>
    </row>
    <row r="43" spans="1:16" ht="39" customHeight="1" thickBot="1">
      <c r="A43" s="10"/>
      <c r="B43" s="28"/>
      <c r="C43" s="1180" t="s">
        <v>485</v>
      </c>
      <c r="D43" s="1181"/>
      <c r="E43" s="1182"/>
      <c r="F43" s="29">
        <v>1.08</v>
      </c>
      <c r="G43" s="30">
        <v>1.1100000000000001</v>
      </c>
      <c r="H43" s="30">
        <v>1.04</v>
      </c>
      <c r="I43" s="30">
        <v>1.25</v>
      </c>
      <c r="J43" s="31">
        <v>1.48</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471</v>
      </c>
      <c r="L44" s="44" t="s">
        <v>472</v>
      </c>
      <c r="M44" s="44" t="s">
        <v>473</v>
      </c>
      <c r="N44" s="44" t="s">
        <v>474</v>
      </c>
      <c r="O44" s="45" t="s">
        <v>475</v>
      </c>
      <c r="P44" s="36"/>
      <c r="Q44" s="36"/>
      <c r="R44" s="36"/>
      <c r="S44" s="36"/>
      <c r="T44" s="36"/>
      <c r="U44" s="36"/>
    </row>
    <row r="45" spans="1:21" ht="30.75" customHeight="1">
      <c r="A45" s="36"/>
      <c r="B45" s="1193" t="s">
        <v>10</v>
      </c>
      <c r="C45" s="1194"/>
      <c r="D45" s="46"/>
      <c r="E45" s="1199" t="s">
        <v>11</v>
      </c>
      <c r="F45" s="1199"/>
      <c r="G45" s="1199"/>
      <c r="H45" s="1199"/>
      <c r="I45" s="1199"/>
      <c r="J45" s="1200"/>
      <c r="K45" s="47">
        <v>185411</v>
      </c>
      <c r="L45" s="48">
        <v>175818</v>
      </c>
      <c r="M45" s="48">
        <v>177549</v>
      </c>
      <c r="N45" s="48">
        <v>171969</v>
      </c>
      <c r="O45" s="49">
        <v>137757</v>
      </c>
      <c r="P45" s="36"/>
      <c r="Q45" s="36"/>
      <c r="R45" s="36"/>
      <c r="S45" s="36"/>
      <c r="T45" s="36"/>
      <c r="U45" s="36"/>
    </row>
    <row r="46" spans="1:21" ht="30.75" customHeight="1">
      <c r="A46" s="36"/>
      <c r="B46" s="1195"/>
      <c r="C46" s="1196"/>
      <c r="D46" s="50"/>
      <c r="E46" s="1187" t="s">
        <v>12</v>
      </c>
      <c r="F46" s="1187"/>
      <c r="G46" s="1187"/>
      <c r="H46" s="1187"/>
      <c r="I46" s="1187"/>
      <c r="J46" s="1188"/>
      <c r="K46" s="51" t="s">
        <v>430</v>
      </c>
      <c r="L46" s="52" t="s">
        <v>430</v>
      </c>
      <c r="M46" s="52" t="s">
        <v>430</v>
      </c>
      <c r="N46" s="52" t="s">
        <v>430</v>
      </c>
      <c r="O46" s="53" t="s">
        <v>430</v>
      </c>
      <c r="P46" s="36"/>
      <c r="Q46" s="36"/>
      <c r="R46" s="36"/>
      <c r="S46" s="36"/>
      <c r="T46" s="36"/>
      <c r="U46" s="36"/>
    </row>
    <row r="47" spans="1:21" ht="30.75" customHeight="1">
      <c r="A47" s="36"/>
      <c r="B47" s="1195"/>
      <c r="C47" s="1196"/>
      <c r="D47" s="50"/>
      <c r="E47" s="1187" t="s">
        <v>13</v>
      </c>
      <c r="F47" s="1187"/>
      <c r="G47" s="1187"/>
      <c r="H47" s="1187"/>
      <c r="I47" s="1187"/>
      <c r="J47" s="1188"/>
      <c r="K47" s="51">
        <v>292173</v>
      </c>
      <c r="L47" s="52">
        <v>300010</v>
      </c>
      <c r="M47" s="52">
        <v>299946</v>
      </c>
      <c r="N47" s="52">
        <v>310053</v>
      </c>
      <c r="O47" s="53">
        <v>300349</v>
      </c>
      <c r="P47" s="36"/>
      <c r="Q47" s="36"/>
      <c r="R47" s="36"/>
      <c r="S47" s="36"/>
      <c r="T47" s="36"/>
      <c r="U47" s="36"/>
    </row>
    <row r="48" spans="1:21" ht="30.75" customHeight="1">
      <c r="A48" s="36"/>
      <c r="B48" s="1195"/>
      <c r="C48" s="1196"/>
      <c r="D48" s="50"/>
      <c r="E48" s="1187" t="s">
        <v>14</v>
      </c>
      <c r="F48" s="1187"/>
      <c r="G48" s="1187"/>
      <c r="H48" s="1187"/>
      <c r="I48" s="1187"/>
      <c r="J48" s="1188"/>
      <c r="K48" s="51">
        <v>121661</v>
      </c>
      <c r="L48" s="52">
        <v>118804</v>
      </c>
      <c r="M48" s="52">
        <v>117767</v>
      </c>
      <c r="N48" s="52">
        <v>116074</v>
      </c>
      <c r="O48" s="53">
        <v>117757</v>
      </c>
      <c r="P48" s="36"/>
      <c r="Q48" s="36"/>
      <c r="R48" s="36"/>
      <c r="S48" s="36"/>
      <c r="T48" s="36"/>
      <c r="U48" s="36"/>
    </row>
    <row r="49" spans="1:21" ht="30.75" customHeight="1">
      <c r="A49" s="36"/>
      <c r="B49" s="1195"/>
      <c r="C49" s="1196"/>
      <c r="D49" s="50"/>
      <c r="E49" s="1187" t="s">
        <v>15</v>
      </c>
      <c r="F49" s="1187"/>
      <c r="G49" s="1187"/>
      <c r="H49" s="1187"/>
      <c r="I49" s="1187"/>
      <c r="J49" s="1188"/>
      <c r="K49" s="51" t="s">
        <v>430</v>
      </c>
      <c r="L49" s="52" t="s">
        <v>430</v>
      </c>
      <c r="M49" s="52" t="s">
        <v>430</v>
      </c>
      <c r="N49" s="52" t="s">
        <v>430</v>
      </c>
      <c r="O49" s="53" t="s">
        <v>430</v>
      </c>
      <c r="P49" s="36"/>
      <c r="Q49" s="36"/>
      <c r="R49" s="36"/>
      <c r="S49" s="36"/>
      <c r="T49" s="36"/>
      <c r="U49" s="36"/>
    </row>
    <row r="50" spans="1:21" ht="30.75" customHeight="1">
      <c r="A50" s="36"/>
      <c r="B50" s="1195"/>
      <c r="C50" s="1196"/>
      <c r="D50" s="50"/>
      <c r="E50" s="1187" t="s">
        <v>16</v>
      </c>
      <c r="F50" s="1187"/>
      <c r="G50" s="1187"/>
      <c r="H50" s="1187"/>
      <c r="I50" s="1187"/>
      <c r="J50" s="1188"/>
      <c r="K50" s="51">
        <v>5509</v>
      </c>
      <c r="L50" s="52">
        <v>4991</v>
      </c>
      <c r="M50" s="52">
        <v>4566</v>
      </c>
      <c r="N50" s="52">
        <v>3168</v>
      </c>
      <c r="O50" s="53">
        <v>3063</v>
      </c>
      <c r="P50" s="36"/>
      <c r="Q50" s="36"/>
      <c r="R50" s="36"/>
      <c r="S50" s="36"/>
      <c r="T50" s="36"/>
      <c r="U50" s="36"/>
    </row>
    <row r="51" spans="1:21" ht="30.75" customHeight="1">
      <c r="A51" s="36"/>
      <c r="B51" s="1197"/>
      <c r="C51" s="1198"/>
      <c r="D51" s="54"/>
      <c r="E51" s="1187" t="s">
        <v>17</v>
      </c>
      <c r="F51" s="1187"/>
      <c r="G51" s="1187"/>
      <c r="H51" s="1187"/>
      <c r="I51" s="1187"/>
      <c r="J51" s="1188"/>
      <c r="K51" s="51" t="s">
        <v>430</v>
      </c>
      <c r="L51" s="52" t="s">
        <v>430</v>
      </c>
      <c r="M51" s="52" t="s">
        <v>430</v>
      </c>
      <c r="N51" s="52" t="s">
        <v>430</v>
      </c>
      <c r="O51" s="53" t="s">
        <v>430</v>
      </c>
      <c r="P51" s="36"/>
      <c r="Q51" s="36"/>
      <c r="R51" s="36"/>
      <c r="S51" s="36"/>
      <c r="T51" s="36"/>
      <c r="U51" s="36"/>
    </row>
    <row r="52" spans="1:21" ht="30.75" customHeight="1">
      <c r="A52" s="36"/>
      <c r="B52" s="1185" t="s">
        <v>18</v>
      </c>
      <c r="C52" s="1186"/>
      <c r="D52" s="54"/>
      <c r="E52" s="1187" t="s">
        <v>19</v>
      </c>
      <c r="F52" s="1187"/>
      <c r="G52" s="1187"/>
      <c r="H52" s="1187"/>
      <c r="I52" s="1187"/>
      <c r="J52" s="1188"/>
      <c r="K52" s="51">
        <v>597859</v>
      </c>
      <c r="L52" s="52">
        <v>579061</v>
      </c>
      <c r="M52" s="52">
        <v>562266</v>
      </c>
      <c r="N52" s="52">
        <v>538164</v>
      </c>
      <c r="O52" s="53">
        <v>501749</v>
      </c>
      <c r="P52" s="36"/>
      <c r="Q52" s="36"/>
      <c r="R52" s="36"/>
      <c r="S52" s="36"/>
      <c r="T52" s="36"/>
      <c r="U52" s="36"/>
    </row>
    <row r="53" spans="1:21" ht="30.75" customHeight="1" thickBot="1">
      <c r="A53" s="36"/>
      <c r="B53" s="1189" t="s">
        <v>20</v>
      </c>
      <c r="C53" s="1190"/>
      <c r="D53" s="55"/>
      <c r="E53" s="1191" t="s">
        <v>21</v>
      </c>
      <c r="F53" s="1191"/>
      <c r="G53" s="1191"/>
      <c r="H53" s="1191"/>
      <c r="I53" s="1191"/>
      <c r="J53" s="1192"/>
      <c r="K53" s="56">
        <v>6895</v>
      </c>
      <c r="L53" s="57">
        <v>20562</v>
      </c>
      <c r="M53" s="57">
        <v>37562</v>
      </c>
      <c r="N53" s="57">
        <v>63100</v>
      </c>
      <c r="O53" s="58">
        <v>57177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471</v>
      </c>
      <c r="J40" s="343" t="s">
        <v>472</v>
      </c>
      <c r="K40" s="343" t="s">
        <v>473</v>
      </c>
      <c r="L40" s="343" t="s">
        <v>474</v>
      </c>
      <c r="M40" s="344" t="s">
        <v>475</v>
      </c>
    </row>
    <row r="41" spans="2:13" ht="27.75" customHeight="1">
      <c r="B41" s="1213" t="s">
        <v>22</v>
      </c>
      <c r="C41" s="1214"/>
      <c r="D41" s="66"/>
      <c r="E41" s="1215" t="s">
        <v>23</v>
      </c>
      <c r="F41" s="1215"/>
      <c r="G41" s="1215"/>
      <c r="H41" s="1216"/>
      <c r="I41" s="345">
        <v>7297672</v>
      </c>
      <c r="J41" s="346">
        <v>6955284</v>
      </c>
      <c r="K41" s="346">
        <v>6548270</v>
      </c>
      <c r="L41" s="346">
        <v>6249084</v>
      </c>
      <c r="M41" s="347">
        <v>6059353</v>
      </c>
    </row>
    <row r="42" spans="2:13" ht="27.75" customHeight="1">
      <c r="B42" s="1203"/>
      <c r="C42" s="1204"/>
      <c r="D42" s="67"/>
      <c r="E42" s="1207" t="s">
        <v>24</v>
      </c>
      <c r="F42" s="1207"/>
      <c r="G42" s="1207"/>
      <c r="H42" s="1208"/>
      <c r="I42" s="348">
        <v>116464</v>
      </c>
      <c r="J42" s="349">
        <v>98958</v>
      </c>
      <c r="K42" s="349">
        <v>81707</v>
      </c>
      <c r="L42" s="349">
        <v>73325</v>
      </c>
      <c r="M42" s="350">
        <v>64739</v>
      </c>
    </row>
    <row r="43" spans="2:13" ht="27.75" customHeight="1">
      <c r="B43" s="1203"/>
      <c r="C43" s="1204"/>
      <c r="D43" s="67"/>
      <c r="E43" s="1207" t="s">
        <v>25</v>
      </c>
      <c r="F43" s="1207"/>
      <c r="G43" s="1207"/>
      <c r="H43" s="1208"/>
      <c r="I43" s="348">
        <v>1223993</v>
      </c>
      <c r="J43" s="349">
        <v>1185708</v>
      </c>
      <c r="K43" s="349">
        <v>1171377</v>
      </c>
      <c r="L43" s="349">
        <v>1163015</v>
      </c>
      <c r="M43" s="350">
        <v>1183580</v>
      </c>
    </row>
    <row r="44" spans="2:13" ht="27.75" customHeight="1">
      <c r="B44" s="1203"/>
      <c r="C44" s="1204"/>
      <c r="D44" s="67"/>
      <c r="E44" s="1207" t="s">
        <v>26</v>
      </c>
      <c r="F44" s="1207"/>
      <c r="G44" s="1207"/>
      <c r="H44" s="1208"/>
      <c r="I44" s="348" t="s">
        <v>430</v>
      </c>
      <c r="J44" s="349" t="s">
        <v>430</v>
      </c>
      <c r="K44" s="349" t="s">
        <v>430</v>
      </c>
      <c r="L44" s="349" t="s">
        <v>430</v>
      </c>
      <c r="M44" s="350" t="s">
        <v>430</v>
      </c>
    </row>
    <row r="45" spans="2:13" ht="27.75" customHeight="1">
      <c r="B45" s="1203"/>
      <c r="C45" s="1204"/>
      <c r="D45" s="67"/>
      <c r="E45" s="1207" t="s">
        <v>27</v>
      </c>
      <c r="F45" s="1207"/>
      <c r="G45" s="1207"/>
      <c r="H45" s="1208"/>
      <c r="I45" s="348">
        <v>1135856</v>
      </c>
      <c r="J45" s="349">
        <v>1110370</v>
      </c>
      <c r="K45" s="349">
        <v>1073038</v>
      </c>
      <c r="L45" s="349">
        <v>1031464</v>
      </c>
      <c r="M45" s="350">
        <v>1015621</v>
      </c>
    </row>
    <row r="46" spans="2:13" ht="27.75" customHeight="1">
      <c r="B46" s="1203"/>
      <c r="C46" s="1204"/>
      <c r="D46" s="68"/>
      <c r="E46" s="1217" t="s">
        <v>28</v>
      </c>
      <c r="F46" s="1217"/>
      <c r="G46" s="1217"/>
      <c r="H46" s="1218"/>
      <c r="I46" s="348">
        <v>39907</v>
      </c>
      <c r="J46" s="349">
        <v>41234</v>
      </c>
      <c r="K46" s="349">
        <v>39218</v>
      </c>
      <c r="L46" s="349">
        <v>32236</v>
      </c>
      <c r="M46" s="350">
        <v>30251</v>
      </c>
    </row>
    <row r="47" spans="2:13" ht="27.75" customHeight="1">
      <c r="B47" s="1203"/>
      <c r="C47" s="1204"/>
      <c r="D47" s="69"/>
      <c r="E47" s="1219" t="s">
        <v>29</v>
      </c>
      <c r="F47" s="1220"/>
      <c r="G47" s="1220"/>
      <c r="H47" s="1221"/>
      <c r="I47" s="348" t="s">
        <v>430</v>
      </c>
      <c r="J47" s="349" t="s">
        <v>430</v>
      </c>
      <c r="K47" s="349" t="s">
        <v>430</v>
      </c>
      <c r="L47" s="349" t="s">
        <v>430</v>
      </c>
      <c r="M47" s="350" t="s">
        <v>430</v>
      </c>
    </row>
    <row r="48" spans="2:13" ht="27.75" customHeight="1">
      <c r="B48" s="1203"/>
      <c r="C48" s="1204"/>
      <c r="D48" s="67"/>
      <c r="E48" s="1207" t="s">
        <v>30</v>
      </c>
      <c r="F48" s="1207"/>
      <c r="G48" s="1207"/>
      <c r="H48" s="1208"/>
      <c r="I48" s="348" t="s">
        <v>430</v>
      </c>
      <c r="J48" s="349" t="s">
        <v>430</v>
      </c>
      <c r="K48" s="349" t="s">
        <v>430</v>
      </c>
      <c r="L48" s="349" t="s">
        <v>430</v>
      </c>
      <c r="M48" s="350" t="s">
        <v>430</v>
      </c>
    </row>
    <row r="49" spans="2:13" ht="27.75" customHeight="1">
      <c r="B49" s="1205"/>
      <c r="C49" s="1206"/>
      <c r="D49" s="67"/>
      <c r="E49" s="1207" t="s">
        <v>31</v>
      </c>
      <c r="F49" s="1207"/>
      <c r="G49" s="1207"/>
      <c r="H49" s="1208"/>
      <c r="I49" s="348" t="s">
        <v>430</v>
      </c>
      <c r="J49" s="349" t="s">
        <v>430</v>
      </c>
      <c r="K49" s="349" t="s">
        <v>430</v>
      </c>
      <c r="L49" s="349" t="s">
        <v>430</v>
      </c>
      <c r="M49" s="350" t="s">
        <v>430</v>
      </c>
    </row>
    <row r="50" spans="2:13" ht="27.75" customHeight="1">
      <c r="B50" s="1201" t="s">
        <v>32</v>
      </c>
      <c r="C50" s="1202"/>
      <c r="D50" s="70"/>
      <c r="E50" s="1207" t="s">
        <v>33</v>
      </c>
      <c r="F50" s="1207"/>
      <c r="G50" s="1207"/>
      <c r="H50" s="1208"/>
      <c r="I50" s="348">
        <v>2461838</v>
      </c>
      <c r="J50" s="349">
        <v>2564952</v>
      </c>
      <c r="K50" s="349">
        <v>2903714</v>
      </c>
      <c r="L50" s="349">
        <v>3375222</v>
      </c>
      <c r="M50" s="350">
        <v>3741276</v>
      </c>
    </row>
    <row r="51" spans="2:13" ht="27.75" customHeight="1">
      <c r="B51" s="1203"/>
      <c r="C51" s="1204"/>
      <c r="D51" s="67"/>
      <c r="E51" s="1207" t="s">
        <v>34</v>
      </c>
      <c r="F51" s="1207"/>
      <c r="G51" s="1207"/>
      <c r="H51" s="1208"/>
      <c r="I51" s="348">
        <v>1529165</v>
      </c>
      <c r="J51" s="349">
        <v>1512513</v>
      </c>
      <c r="K51" s="349">
        <v>1398424</v>
      </c>
      <c r="L51" s="349">
        <v>1355780</v>
      </c>
      <c r="M51" s="350">
        <v>1332788</v>
      </c>
    </row>
    <row r="52" spans="2:13" ht="27.75" customHeight="1">
      <c r="B52" s="1205"/>
      <c r="C52" s="1206"/>
      <c r="D52" s="67"/>
      <c r="E52" s="1207" t="s">
        <v>35</v>
      </c>
      <c r="F52" s="1207"/>
      <c r="G52" s="1207"/>
      <c r="H52" s="1208"/>
      <c r="I52" s="348">
        <v>3652809</v>
      </c>
      <c r="J52" s="349">
        <v>3376700</v>
      </c>
      <c r="K52" s="349">
        <v>3102416</v>
      </c>
      <c r="L52" s="349">
        <v>2759384</v>
      </c>
      <c r="M52" s="350">
        <v>2580637</v>
      </c>
    </row>
    <row r="53" spans="2:13" ht="27.75" customHeight="1" thickBot="1">
      <c r="B53" s="1209" t="s">
        <v>36</v>
      </c>
      <c r="C53" s="1210"/>
      <c r="D53" s="71"/>
      <c r="E53" s="1211" t="s">
        <v>37</v>
      </c>
      <c r="F53" s="1211"/>
      <c r="G53" s="1211"/>
      <c r="H53" s="1212"/>
      <c r="I53" s="351">
        <v>2170080</v>
      </c>
      <c r="J53" s="352">
        <v>1937390</v>
      </c>
      <c r="K53" s="352">
        <v>1509056</v>
      </c>
      <c r="L53" s="352">
        <v>1058739</v>
      </c>
      <c r="M53" s="353">
        <v>698845</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7"/>
      <c r="B1" s="358"/>
      <c r="C1" s="359"/>
      <c r="D1" s="359"/>
      <c r="E1" s="359"/>
      <c r="F1" s="359"/>
      <c r="G1" s="359"/>
      <c r="H1" s="359"/>
      <c r="I1" s="359"/>
      <c r="J1" s="359"/>
      <c r="K1" s="359"/>
      <c r="L1" s="359"/>
      <c r="M1" s="359"/>
      <c r="N1" s="359"/>
      <c r="O1" s="359"/>
      <c r="P1" s="360"/>
      <c r="Q1" s="360"/>
    </row>
    <row r="2" spans="1:51" ht="25.5" customHeight="1">
      <c r="A2" s="361"/>
      <c r="B2" s="359"/>
      <c r="C2" s="361"/>
      <c r="D2" s="359"/>
      <c r="E2" s="359"/>
      <c r="F2" s="359"/>
      <c r="G2" s="359"/>
      <c r="H2" s="359"/>
      <c r="I2" s="359"/>
      <c r="J2" s="359"/>
      <c r="K2" s="359"/>
      <c r="L2" s="359"/>
      <c r="M2" s="359"/>
      <c r="N2" s="359"/>
      <c r="O2" s="359"/>
      <c r="P2" s="360"/>
      <c r="Q2" s="360"/>
    </row>
    <row r="3" spans="1:51" ht="25.5" customHeight="1">
      <c r="A3" s="361"/>
      <c r="B3" s="359"/>
      <c r="C3" s="361"/>
      <c r="D3" s="359"/>
      <c r="E3" s="359"/>
      <c r="F3" s="359"/>
      <c r="G3" s="359"/>
      <c r="H3" s="359"/>
      <c r="I3" s="359"/>
      <c r="J3" s="359"/>
      <c r="K3" s="359"/>
      <c r="L3" s="359"/>
      <c r="M3" s="359"/>
      <c r="N3" s="359"/>
      <c r="O3" s="359"/>
      <c r="P3" s="360"/>
      <c r="Q3" s="360"/>
    </row>
    <row r="4" spans="1:51" s="363" customFormat="1" ht="13.2">
      <c r="A4" s="361"/>
      <c r="B4" s="361"/>
      <c r="C4" s="361"/>
      <c r="D4" s="361"/>
      <c r="E4" s="361"/>
      <c r="F4" s="361"/>
      <c r="G4" s="361"/>
      <c r="H4" s="361"/>
      <c r="I4" s="361"/>
      <c r="J4" s="361"/>
      <c r="K4" s="361"/>
      <c r="L4" s="361"/>
      <c r="M4" s="361"/>
      <c r="N4" s="361"/>
      <c r="O4" s="361"/>
      <c r="P4" s="361"/>
      <c r="Q4" s="361"/>
      <c r="R4" s="362"/>
      <c r="S4" s="362"/>
      <c r="T4" s="362"/>
      <c r="U4" s="362"/>
      <c r="V4" s="362"/>
      <c r="W4" s="362"/>
      <c r="X4" s="362"/>
      <c r="Y4" s="362"/>
      <c r="Z4" s="362"/>
      <c r="AA4" s="362"/>
      <c r="AB4" s="362"/>
      <c r="AC4" s="362"/>
      <c r="AD4" s="362"/>
      <c r="AE4" s="362"/>
      <c r="AF4" s="362"/>
      <c r="AG4" s="362"/>
      <c r="AH4" s="362"/>
      <c r="AI4" s="362"/>
    </row>
    <row r="5" spans="1:51" s="363" customFormat="1" ht="13.2">
      <c r="A5" s="361"/>
      <c r="B5" s="361"/>
      <c r="C5" s="361"/>
      <c r="D5" s="361"/>
      <c r="E5" s="361"/>
      <c r="F5" s="364"/>
      <c r="G5" s="361"/>
      <c r="H5" s="361"/>
      <c r="I5" s="361"/>
      <c r="J5" s="361"/>
      <c r="K5" s="361"/>
      <c r="L5" s="361"/>
      <c r="M5" s="361"/>
      <c r="N5" s="361"/>
      <c r="O5" s="361"/>
      <c r="P5" s="361"/>
      <c r="Q5" s="361"/>
      <c r="R5" s="362"/>
      <c r="S5" s="362"/>
      <c r="T5" s="362"/>
      <c r="U5" s="362"/>
      <c r="V5" s="362"/>
      <c r="W5" s="362"/>
      <c r="X5" s="362"/>
      <c r="Y5" s="362"/>
      <c r="Z5" s="362"/>
      <c r="AA5" s="362"/>
      <c r="AB5" s="362"/>
      <c r="AC5" s="362"/>
      <c r="AD5" s="362"/>
      <c r="AE5" s="362"/>
      <c r="AF5" s="362"/>
      <c r="AG5" s="362"/>
      <c r="AH5" s="362"/>
      <c r="AI5" s="362"/>
    </row>
    <row r="6" spans="1:51" s="363" customFormat="1" ht="13.2">
      <c r="A6" s="361"/>
      <c r="B6" s="361"/>
      <c r="C6" s="361"/>
      <c r="D6" s="361"/>
      <c r="E6" s="361"/>
      <c r="F6" s="361"/>
      <c r="G6" s="361"/>
      <c r="H6" s="361"/>
      <c r="I6" s="361"/>
      <c r="J6" s="361"/>
      <c r="K6" s="361"/>
      <c r="L6" s="361"/>
      <c r="M6" s="361"/>
      <c r="N6" s="361"/>
      <c r="O6" s="361"/>
      <c r="P6" s="361"/>
      <c r="Q6" s="361"/>
      <c r="R6" s="362"/>
      <c r="S6" s="362"/>
      <c r="T6" s="362"/>
      <c r="U6" s="362"/>
      <c r="V6" s="362"/>
      <c r="W6" s="362"/>
      <c r="X6" s="362"/>
      <c r="Y6" s="362"/>
      <c r="Z6" s="362"/>
      <c r="AA6" s="362"/>
      <c r="AB6" s="362"/>
      <c r="AC6" s="362"/>
      <c r="AD6" s="362"/>
      <c r="AE6" s="362"/>
      <c r="AF6" s="362"/>
      <c r="AG6" s="362"/>
      <c r="AH6" s="362"/>
      <c r="AI6" s="362"/>
    </row>
    <row r="7" spans="1:51" s="363" customFormat="1" ht="13.2">
      <c r="A7" s="361"/>
      <c r="B7" s="361"/>
      <c r="C7" s="361"/>
      <c r="D7" s="361"/>
      <c r="E7" s="361"/>
      <c r="F7" s="361"/>
      <c r="G7" s="361"/>
      <c r="H7" s="361"/>
      <c r="I7" s="361"/>
      <c r="J7" s="361"/>
      <c r="K7" s="361"/>
      <c r="L7" s="361"/>
      <c r="M7" s="361"/>
      <c r="N7" s="361"/>
      <c r="O7" s="361"/>
      <c r="P7" s="361"/>
      <c r="Q7" s="361"/>
      <c r="R7" s="362"/>
      <c r="S7" s="362"/>
      <c r="T7" s="362"/>
      <c r="U7" s="362"/>
      <c r="V7" s="362"/>
      <c r="W7" s="362"/>
      <c r="X7" s="362"/>
      <c r="Y7" s="362"/>
      <c r="Z7" s="362"/>
      <c r="AA7" s="362"/>
      <c r="AB7" s="362"/>
      <c r="AC7" s="362"/>
      <c r="AD7" s="362"/>
      <c r="AE7" s="362"/>
      <c r="AF7" s="362"/>
      <c r="AG7" s="362"/>
      <c r="AH7" s="362"/>
      <c r="AI7" s="362"/>
    </row>
    <row r="8" spans="1:51" s="363" customFormat="1" ht="13.2">
      <c r="A8" s="361"/>
      <c r="B8" s="361"/>
      <c r="C8" s="361"/>
      <c r="D8" s="361"/>
      <c r="E8" s="361"/>
      <c r="F8" s="361"/>
      <c r="G8" s="361"/>
      <c r="H8" s="361"/>
      <c r="I8" s="361"/>
      <c r="J8" s="361"/>
      <c r="K8" s="361"/>
      <c r="L8" s="361"/>
      <c r="M8" s="361"/>
      <c r="N8" s="361"/>
      <c r="O8" s="361"/>
      <c r="P8" s="361"/>
      <c r="Q8" s="361"/>
      <c r="R8" s="362"/>
      <c r="S8" s="362"/>
      <c r="T8" s="362"/>
      <c r="U8" s="362"/>
      <c r="V8" s="362"/>
      <c r="W8" s="362"/>
      <c r="X8" s="362"/>
      <c r="Y8" s="362"/>
      <c r="Z8" s="362"/>
      <c r="AA8" s="362"/>
      <c r="AB8" s="362"/>
      <c r="AC8" s="362"/>
      <c r="AD8" s="362"/>
      <c r="AE8" s="362"/>
      <c r="AF8" s="362"/>
      <c r="AG8" s="362"/>
      <c r="AH8" s="362"/>
      <c r="AI8" s="362"/>
    </row>
    <row r="9" spans="1:51" s="363" customFormat="1" ht="13.2">
      <c r="A9" s="361"/>
      <c r="B9" s="361"/>
      <c r="C9" s="361"/>
      <c r="D9" s="361"/>
      <c r="E9" s="361"/>
      <c r="F9" s="361"/>
      <c r="G9" s="361"/>
      <c r="H9" s="361"/>
      <c r="I9" s="361"/>
      <c r="J9" s="361"/>
      <c r="K9" s="361"/>
      <c r="L9" s="361"/>
      <c r="M9" s="361"/>
      <c r="N9" s="361"/>
      <c r="O9" s="361"/>
      <c r="P9" s="361"/>
      <c r="Q9" s="361"/>
      <c r="R9" s="362"/>
      <c r="S9" s="362"/>
      <c r="T9" s="362"/>
      <c r="U9" s="362"/>
      <c r="V9" s="362"/>
      <c r="W9" s="362"/>
      <c r="X9" s="362"/>
      <c r="Y9" s="362"/>
      <c r="Z9" s="362"/>
      <c r="AA9" s="362"/>
      <c r="AB9" s="362"/>
      <c r="AC9" s="362"/>
      <c r="AD9" s="362"/>
      <c r="AE9" s="362"/>
      <c r="AF9" s="362"/>
      <c r="AG9" s="362"/>
      <c r="AH9" s="362"/>
      <c r="AI9" s="362"/>
    </row>
    <row r="10" spans="1:51" s="363" customFormat="1" ht="13.2">
      <c r="A10" s="361"/>
      <c r="B10" s="361"/>
      <c r="C10" s="361"/>
      <c r="D10" s="361"/>
      <c r="E10" s="361"/>
      <c r="F10" s="361"/>
      <c r="G10" s="361"/>
      <c r="H10" s="361"/>
      <c r="I10" s="361"/>
      <c r="J10" s="361"/>
      <c r="K10" s="361"/>
      <c r="L10" s="361"/>
      <c r="M10" s="361"/>
      <c r="N10" s="361"/>
      <c r="O10" s="361"/>
      <c r="P10" s="361"/>
      <c r="Q10" s="361"/>
      <c r="R10" s="362"/>
      <c r="S10" s="362"/>
      <c r="T10" s="362"/>
      <c r="U10" s="362"/>
      <c r="V10" s="362"/>
      <c r="W10" s="362"/>
      <c r="X10" s="362"/>
      <c r="Y10" s="362"/>
      <c r="Z10" s="362"/>
      <c r="AA10" s="362"/>
      <c r="AB10" s="362"/>
      <c r="AC10" s="362"/>
      <c r="AD10" s="362"/>
      <c r="AE10" s="362"/>
      <c r="AF10" s="362"/>
      <c r="AG10" s="362"/>
      <c r="AH10" s="362"/>
      <c r="AI10" s="362"/>
      <c r="AY10" s="363" t="s">
        <v>572</v>
      </c>
    </row>
    <row r="11" spans="1:51" s="363" customFormat="1" ht="13.2">
      <c r="A11" s="361"/>
      <c r="B11" s="361"/>
      <c r="C11" s="361"/>
      <c r="D11" s="361"/>
      <c r="E11" s="361"/>
      <c r="F11" s="361"/>
      <c r="G11" s="361"/>
      <c r="H11" s="361"/>
      <c r="I11" s="361"/>
      <c r="J11" s="361"/>
      <c r="K11" s="361"/>
      <c r="L11" s="361"/>
      <c r="M11" s="361"/>
      <c r="N11" s="361"/>
      <c r="O11" s="361"/>
      <c r="P11" s="361"/>
      <c r="Q11" s="361"/>
      <c r="R11" s="362"/>
      <c r="S11" s="362"/>
      <c r="T11" s="362"/>
      <c r="U11" s="362"/>
      <c r="V11" s="362"/>
      <c r="W11" s="362"/>
      <c r="X11" s="362"/>
      <c r="Y11" s="362"/>
      <c r="Z11" s="362"/>
      <c r="AA11" s="362"/>
      <c r="AB11" s="362"/>
      <c r="AC11" s="362"/>
      <c r="AD11" s="362"/>
      <c r="AE11" s="362"/>
      <c r="AF11" s="362"/>
      <c r="AG11" s="362"/>
      <c r="AH11" s="362"/>
      <c r="AI11" s="362"/>
    </row>
    <row r="12" spans="1:51" s="363" customFormat="1" ht="13.2">
      <c r="A12" s="361"/>
      <c r="B12" s="361"/>
      <c r="C12" s="361"/>
      <c r="D12" s="361"/>
      <c r="E12" s="361"/>
      <c r="F12" s="361"/>
      <c r="G12" s="361"/>
      <c r="H12" s="361"/>
      <c r="I12" s="361"/>
      <c r="J12" s="361"/>
      <c r="K12" s="361"/>
      <c r="L12" s="361"/>
      <c r="M12" s="361"/>
      <c r="N12" s="361"/>
      <c r="O12" s="361"/>
      <c r="P12" s="361"/>
      <c r="Q12" s="361"/>
      <c r="R12" s="362"/>
      <c r="S12" s="362"/>
      <c r="T12" s="362"/>
      <c r="U12" s="362"/>
      <c r="V12" s="362"/>
      <c r="W12" s="362"/>
      <c r="X12" s="362"/>
      <c r="Y12" s="362"/>
      <c r="Z12" s="362"/>
      <c r="AA12" s="362"/>
      <c r="AB12" s="362"/>
      <c r="AC12" s="362"/>
      <c r="AD12" s="362"/>
      <c r="AE12" s="362"/>
      <c r="AF12" s="362"/>
      <c r="AG12" s="362"/>
      <c r="AH12" s="362"/>
      <c r="AI12" s="362"/>
      <c r="AY12" s="363" t="s">
        <v>572</v>
      </c>
    </row>
    <row r="13" spans="1:51" s="363" customFormat="1" ht="13.2">
      <c r="A13" s="361"/>
      <c r="B13" s="361"/>
      <c r="C13" s="361"/>
      <c r="D13" s="361"/>
      <c r="E13" s="361"/>
      <c r="F13" s="361"/>
      <c r="G13" s="361"/>
      <c r="H13" s="361"/>
      <c r="I13" s="361"/>
      <c r="J13" s="361"/>
      <c r="K13" s="361"/>
      <c r="L13" s="361"/>
      <c r="M13" s="361"/>
      <c r="N13" s="361"/>
      <c r="O13" s="361"/>
      <c r="P13" s="361"/>
      <c r="Q13" s="361"/>
      <c r="R13" s="362"/>
      <c r="S13" s="362"/>
      <c r="T13" s="362"/>
      <c r="U13" s="362"/>
      <c r="V13" s="362"/>
      <c r="W13" s="362"/>
      <c r="X13" s="362"/>
      <c r="Y13" s="362"/>
      <c r="Z13" s="362"/>
      <c r="AA13" s="362"/>
      <c r="AB13" s="362"/>
      <c r="AC13" s="362"/>
      <c r="AD13" s="362"/>
      <c r="AE13" s="362"/>
      <c r="AF13" s="362"/>
      <c r="AG13" s="362"/>
      <c r="AH13" s="362"/>
      <c r="AI13" s="362"/>
    </row>
    <row r="14" spans="1:51" s="363" customFormat="1" ht="13.2">
      <c r="A14" s="361"/>
      <c r="B14" s="361"/>
      <c r="C14" s="361"/>
      <c r="D14" s="361"/>
      <c r="E14" s="361"/>
      <c r="F14" s="361"/>
      <c r="G14" s="361"/>
      <c r="H14" s="361"/>
      <c r="I14" s="361"/>
      <c r="J14" s="361"/>
      <c r="K14" s="361"/>
      <c r="L14" s="361"/>
      <c r="M14" s="361"/>
      <c r="N14" s="361"/>
      <c r="O14" s="361"/>
      <c r="P14" s="361"/>
      <c r="Q14" s="361"/>
      <c r="R14" s="362"/>
      <c r="S14" s="362"/>
      <c r="T14" s="362"/>
      <c r="U14" s="362"/>
      <c r="V14" s="362"/>
      <c r="W14" s="362"/>
      <c r="X14" s="362"/>
      <c r="Y14" s="362"/>
      <c r="Z14" s="362"/>
      <c r="AA14" s="362"/>
      <c r="AB14" s="362"/>
      <c r="AC14" s="362"/>
      <c r="AD14" s="362"/>
      <c r="AE14" s="362"/>
      <c r="AF14" s="362"/>
      <c r="AG14" s="362"/>
      <c r="AH14" s="362"/>
      <c r="AI14" s="362"/>
    </row>
    <row r="15" spans="1:51" s="363" customFormat="1" ht="13.2">
      <c r="A15" s="359"/>
      <c r="B15" s="361"/>
      <c r="C15" s="361"/>
      <c r="D15" s="361"/>
      <c r="E15" s="361"/>
      <c r="F15" s="361"/>
      <c r="G15" s="361"/>
      <c r="H15" s="361"/>
      <c r="I15" s="361"/>
      <c r="J15" s="361"/>
      <c r="K15" s="361"/>
      <c r="L15" s="361"/>
      <c r="M15" s="361"/>
      <c r="N15" s="361"/>
      <c r="O15" s="361"/>
      <c r="P15" s="361"/>
      <c r="Q15" s="361"/>
      <c r="R15" s="362"/>
      <c r="S15" s="362"/>
      <c r="T15" s="362"/>
      <c r="U15" s="362"/>
      <c r="V15" s="362"/>
      <c r="W15" s="362"/>
      <c r="X15" s="362"/>
      <c r="Y15" s="362"/>
      <c r="Z15" s="362"/>
      <c r="AA15" s="362"/>
      <c r="AB15" s="362"/>
      <c r="AC15" s="362"/>
      <c r="AD15" s="362"/>
      <c r="AE15" s="362"/>
      <c r="AF15" s="362"/>
      <c r="AG15" s="362"/>
      <c r="AH15" s="362"/>
      <c r="AI15" s="362"/>
    </row>
    <row r="16" spans="1:51" s="363" customFormat="1" ht="13.2">
      <c r="A16" s="359"/>
      <c r="B16" s="361"/>
      <c r="C16" s="361"/>
      <c r="D16" s="361"/>
      <c r="E16" s="361"/>
      <c r="F16" s="361"/>
      <c r="G16" s="361"/>
      <c r="H16" s="361"/>
      <c r="I16" s="361"/>
      <c r="J16" s="361"/>
      <c r="K16" s="361"/>
      <c r="L16" s="361"/>
      <c r="M16" s="361"/>
      <c r="N16" s="361"/>
      <c r="O16" s="361"/>
      <c r="P16" s="361"/>
      <c r="Q16" s="361"/>
      <c r="R16" s="362"/>
      <c r="S16" s="362"/>
      <c r="T16" s="362"/>
      <c r="U16" s="362"/>
      <c r="V16" s="362"/>
      <c r="W16" s="362"/>
      <c r="X16" s="362"/>
      <c r="Y16" s="362"/>
      <c r="Z16" s="362"/>
      <c r="AA16" s="362"/>
      <c r="AB16" s="362"/>
      <c r="AC16" s="362"/>
      <c r="AD16" s="362"/>
      <c r="AE16" s="362"/>
      <c r="AF16" s="362"/>
      <c r="AG16" s="362"/>
      <c r="AH16" s="362"/>
      <c r="AI16" s="362"/>
    </row>
    <row r="17" spans="1:259" s="363" customFormat="1" ht="13.2">
      <c r="A17" s="359"/>
      <c r="B17" s="361"/>
      <c r="C17" s="361"/>
      <c r="D17" s="361"/>
      <c r="E17" s="361"/>
      <c r="F17" s="361"/>
      <c r="G17" s="361"/>
      <c r="H17" s="361"/>
      <c r="I17" s="361"/>
      <c r="J17" s="361"/>
      <c r="K17" s="361"/>
      <c r="L17" s="361"/>
      <c r="M17" s="361"/>
      <c r="N17" s="361"/>
      <c r="O17" s="361"/>
      <c r="P17" s="361"/>
      <c r="Q17" s="361"/>
      <c r="R17" s="362"/>
      <c r="S17" s="362"/>
      <c r="T17" s="362"/>
      <c r="U17" s="362"/>
      <c r="V17" s="362"/>
      <c r="W17" s="362"/>
      <c r="X17" s="362"/>
      <c r="Y17" s="362"/>
      <c r="Z17" s="362"/>
      <c r="AA17" s="362"/>
      <c r="AB17" s="362"/>
      <c r="AC17" s="362"/>
      <c r="AD17" s="362"/>
      <c r="AE17" s="362"/>
      <c r="AF17" s="362"/>
      <c r="AG17" s="362"/>
      <c r="AH17" s="362"/>
      <c r="AI17" s="362"/>
    </row>
    <row r="18" spans="1:259" s="363" customFormat="1" ht="13.2">
      <c r="A18" s="359"/>
      <c r="B18" s="361"/>
      <c r="C18" s="361"/>
      <c r="D18" s="361"/>
      <c r="E18" s="361"/>
      <c r="F18" s="361"/>
      <c r="G18" s="361"/>
      <c r="H18" s="361"/>
      <c r="I18" s="361"/>
      <c r="J18" s="361"/>
      <c r="K18" s="361"/>
      <c r="L18" s="361"/>
      <c r="M18" s="361"/>
      <c r="N18" s="361"/>
      <c r="O18" s="361"/>
      <c r="P18" s="361"/>
      <c r="Q18" s="361"/>
      <c r="R18" s="362"/>
      <c r="S18" s="362"/>
      <c r="T18" s="362"/>
      <c r="U18" s="362"/>
      <c r="V18" s="362"/>
      <c r="W18" s="362"/>
      <c r="X18" s="362"/>
      <c r="Y18" s="362"/>
      <c r="Z18" s="362"/>
      <c r="AA18" s="362"/>
      <c r="AB18" s="362"/>
      <c r="AC18" s="362"/>
      <c r="AD18" s="362"/>
      <c r="AE18" s="362"/>
      <c r="AF18" s="362"/>
      <c r="AG18" s="362"/>
      <c r="AH18" s="362"/>
      <c r="AI18" s="362"/>
    </row>
    <row r="19" spans="1:259" ht="13.2">
      <c r="A19" s="359"/>
      <c r="B19" s="359"/>
      <c r="C19" s="359"/>
      <c r="D19" s="359"/>
      <c r="E19" s="359"/>
      <c r="F19" s="359"/>
      <c r="G19" s="359"/>
      <c r="H19" s="359"/>
      <c r="I19" s="359"/>
      <c r="J19" s="359"/>
      <c r="K19" s="359"/>
      <c r="L19" s="359"/>
      <c r="M19" s="359"/>
      <c r="N19" s="359"/>
      <c r="O19" s="359"/>
      <c r="P19" s="360"/>
      <c r="Q19" s="360"/>
    </row>
    <row r="20" spans="1:259" ht="13.2">
      <c r="A20" s="359"/>
      <c r="B20" s="359"/>
      <c r="C20" s="359"/>
      <c r="D20" s="359"/>
      <c r="E20" s="359"/>
      <c r="F20" s="359"/>
      <c r="G20" s="359"/>
      <c r="H20" s="359"/>
      <c r="I20" s="359"/>
      <c r="J20" s="359"/>
      <c r="K20" s="359"/>
      <c r="L20" s="359"/>
      <c r="M20" s="359"/>
      <c r="N20" s="359"/>
      <c r="O20" s="359"/>
      <c r="P20" s="360"/>
      <c r="Q20" s="360"/>
    </row>
    <row r="21" spans="1:259" ht="16.2">
      <c r="A21" s="359"/>
      <c r="B21" s="365"/>
      <c r="C21" s="366"/>
      <c r="D21" s="366"/>
      <c r="E21" s="366"/>
      <c r="F21" s="366"/>
      <c r="G21" s="366"/>
      <c r="H21" s="366"/>
      <c r="I21" s="366"/>
      <c r="J21" s="366"/>
      <c r="K21" s="366"/>
      <c r="L21" s="366"/>
      <c r="M21" s="366"/>
      <c r="N21" s="367"/>
      <c r="O21" s="366"/>
      <c r="P21" s="368"/>
      <c r="Q21" s="360"/>
      <c r="IY21" s="369"/>
    </row>
    <row r="22" spans="1:259" ht="16.2">
      <c r="A22" s="359"/>
      <c r="B22" s="370"/>
      <c r="C22" s="359"/>
      <c r="D22" s="359"/>
      <c r="E22" s="359"/>
      <c r="F22" s="359"/>
      <c r="G22" s="359"/>
      <c r="H22" s="359"/>
      <c r="I22" s="359"/>
      <c r="J22" s="359"/>
      <c r="K22" s="359"/>
      <c r="L22" s="359"/>
      <c r="M22" s="359"/>
      <c r="N22" s="359"/>
      <c r="O22" s="359"/>
      <c r="P22" s="371"/>
      <c r="Q22" s="370"/>
      <c r="IY22" s="372"/>
    </row>
    <row r="23" spans="1:259" ht="13.2">
      <c r="A23" s="359"/>
      <c r="B23" s="370"/>
      <c r="C23" s="359"/>
      <c r="D23" s="359"/>
      <c r="E23" s="359"/>
      <c r="F23" s="359"/>
      <c r="G23" s="359"/>
      <c r="H23" s="359"/>
      <c r="I23" s="359"/>
      <c r="J23" s="359"/>
      <c r="K23" s="359"/>
      <c r="L23" s="359"/>
      <c r="M23" s="359"/>
      <c r="N23" s="359"/>
      <c r="O23" s="359"/>
      <c r="P23" s="371"/>
      <c r="Q23" s="370"/>
    </row>
    <row r="24" spans="1:259" ht="13.2">
      <c r="A24" s="359"/>
      <c r="B24" s="370"/>
      <c r="C24" s="359"/>
      <c r="D24" s="359"/>
      <c r="E24" s="359"/>
      <c r="F24" s="359"/>
      <c r="G24" s="359"/>
      <c r="H24" s="359"/>
      <c r="I24" s="359"/>
      <c r="J24" s="359"/>
      <c r="K24" s="359"/>
      <c r="L24" s="359"/>
      <c r="M24" s="359"/>
      <c r="N24" s="359"/>
      <c r="O24" s="359"/>
      <c r="P24" s="371"/>
      <c r="Q24" s="370"/>
    </row>
    <row r="25" spans="1:259" ht="13.2">
      <c r="A25" s="359"/>
      <c r="B25" s="370"/>
      <c r="C25" s="359"/>
      <c r="D25" s="359"/>
      <c r="E25" s="359"/>
      <c r="F25" s="359"/>
      <c r="G25" s="359"/>
      <c r="H25" s="359"/>
      <c r="I25" s="359"/>
      <c r="J25" s="359"/>
      <c r="K25" s="359"/>
      <c r="L25" s="359"/>
      <c r="M25" s="359"/>
      <c r="N25" s="359"/>
      <c r="O25" s="359"/>
      <c r="P25" s="371"/>
      <c r="Q25" s="370"/>
    </row>
    <row r="26" spans="1:259" ht="13.2">
      <c r="A26" s="359"/>
      <c r="B26" s="370"/>
      <c r="C26" s="359"/>
      <c r="D26" s="359"/>
      <c r="E26" s="359"/>
      <c r="F26" s="359"/>
      <c r="G26" s="359"/>
      <c r="H26" s="359"/>
      <c r="I26" s="359"/>
      <c r="J26" s="359"/>
      <c r="K26" s="359"/>
      <c r="L26" s="359"/>
      <c r="M26" s="359"/>
      <c r="N26" s="359"/>
      <c r="O26" s="359"/>
      <c r="P26" s="371"/>
      <c r="Q26" s="370"/>
    </row>
    <row r="27" spans="1:259" ht="13.2">
      <c r="A27" s="359"/>
      <c r="B27" s="370"/>
      <c r="C27" s="359"/>
      <c r="D27" s="359"/>
      <c r="E27" s="359"/>
      <c r="F27" s="359"/>
      <c r="G27" s="359"/>
      <c r="H27" s="359"/>
      <c r="I27" s="359"/>
      <c r="J27" s="359"/>
      <c r="K27" s="359"/>
      <c r="L27" s="359"/>
      <c r="M27" s="359"/>
      <c r="N27" s="359"/>
      <c r="O27" s="359"/>
      <c r="P27" s="371"/>
      <c r="Q27" s="370"/>
    </row>
    <row r="28" spans="1:259" ht="13.2">
      <c r="A28" s="359"/>
      <c r="B28" s="370"/>
      <c r="C28" s="359"/>
      <c r="D28" s="359"/>
      <c r="E28" s="359"/>
      <c r="F28" s="359"/>
      <c r="G28" s="359"/>
      <c r="H28" s="359"/>
      <c r="I28" s="359"/>
      <c r="J28" s="359"/>
      <c r="K28" s="359"/>
      <c r="L28" s="359"/>
      <c r="M28" s="359"/>
      <c r="N28" s="359"/>
      <c r="O28" s="359"/>
      <c r="P28" s="371"/>
      <c r="Q28" s="370"/>
    </row>
    <row r="29" spans="1:259" ht="13.2">
      <c r="A29" s="359"/>
      <c r="B29" s="370"/>
      <c r="C29" s="359"/>
      <c r="D29" s="359"/>
      <c r="E29" s="359"/>
      <c r="F29" s="359"/>
      <c r="G29" s="359"/>
      <c r="H29" s="359"/>
      <c r="I29" s="359"/>
      <c r="J29" s="359"/>
      <c r="K29" s="359"/>
      <c r="L29" s="359"/>
      <c r="M29" s="359"/>
      <c r="N29" s="359"/>
      <c r="O29" s="359"/>
      <c r="P29" s="371"/>
      <c r="Q29" s="370"/>
    </row>
    <row r="30" spans="1:259" ht="13.2">
      <c r="A30" s="359"/>
      <c r="B30" s="370"/>
      <c r="C30" s="359"/>
      <c r="D30" s="359"/>
      <c r="E30" s="359"/>
      <c r="F30" s="359"/>
      <c r="G30" s="359"/>
      <c r="H30" s="359"/>
      <c r="I30" s="359"/>
      <c r="J30" s="359"/>
      <c r="K30" s="359"/>
      <c r="L30" s="359"/>
      <c r="M30" s="359"/>
      <c r="N30" s="359"/>
      <c r="O30" s="359"/>
      <c r="P30" s="371"/>
      <c r="Q30" s="370"/>
    </row>
    <row r="31" spans="1:259" ht="13.2">
      <c r="A31" s="359"/>
      <c r="B31" s="370"/>
      <c r="C31" s="359"/>
      <c r="D31" s="359"/>
      <c r="E31" s="359"/>
      <c r="F31" s="359"/>
      <c r="G31" s="359"/>
      <c r="H31" s="359"/>
      <c r="I31" s="359"/>
      <c r="J31" s="359"/>
      <c r="K31" s="359"/>
      <c r="L31" s="359"/>
      <c r="M31" s="359"/>
      <c r="N31" s="359"/>
      <c r="O31" s="359"/>
      <c r="P31" s="371"/>
      <c r="Q31" s="370"/>
    </row>
    <row r="32" spans="1:259" ht="13.2">
      <c r="A32" s="359"/>
      <c r="B32" s="370"/>
      <c r="C32" s="359"/>
      <c r="D32" s="359"/>
      <c r="E32" s="359"/>
      <c r="F32" s="359"/>
      <c r="G32" s="359"/>
      <c r="H32" s="359"/>
      <c r="I32" s="359"/>
      <c r="J32" s="359"/>
      <c r="K32" s="359"/>
      <c r="L32" s="359"/>
      <c r="M32" s="359"/>
      <c r="N32" s="359"/>
      <c r="O32" s="359"/>
      <c r="P32" s="371"/>
      <c r="Q32" s="370"/>
    </row>
    <row r="33" spans="1:17" ht="13.2">
      <c r="A33" s="359"/>
      <c r="B33" s="370"/>
      <c r="C33" s="359"/>
      <c r="D33" s="359"/>
      <c r="E33" s="359"/>
      <c r="F33" s="359"/>
      <c r="G33" s="359"/>
      <c r="H33" s="359"/>
      <c r="I33" s="359"/>
      <c r="J33" s="359"/>
      <c r="K33" s="359"/>
      <c r="L33" s="359"/>
      <c r="M33" s="359"/>
      <c r="N33" s="359"/>
      <c r="O33" s="359"/>
      <c r="P33" s="371"/>
      <c r="Q33" s="370"/>
    </row>
    <row r="34" spans="1:17" ht="13.2">
      <c r="A34" s="359"/>
      <c r="B34" s="370"/>
      <c r="C34" s="359"/>
      <c r="D34" s="359"/>
      <c r="E34" s="359"/>
      <c r="F34" s="359"/>
      <c r="G34" s="359"/>
      <c r="H34" s="359"/>
      <c r="I34" s="359"/>
      <c r="J34" s="359"/>
      <c r="K34" s="359"/>
      <c r="L34" s="359"/>
      <c r="M34" s="359"/>
      <c r="N34" s="359"/>
      <c r="O34" s="359"/>
      <c r="P34" s="371"/>
      <c r="Q34" s="370"/>
    </row>
    <row r="35" spans="1:17" ht="13.2">
      <c r="A35" s="359"/>
      <c r="B35" s="370"/>
      <c r="C35" s="359"/>
      <c r="D35" s="359"/>
      <c r="E35" s="359"/>
      <c r="F35" s="359"/>
      <c r="G35" s="359"/>
      <c r="H35" s="359"/>
      <c r="I35" s="359"/>
      <c r="J35" s="359"/>
      <c r="K35" s="359"/>
      <c r="L35" s="359"/>
      <c r="M35" s="359"/>
      <c r="N35" s="359"/>
      <c r="O35" s="359"/>
      <c r="P35" s="371"/>
      <c r="Q35" s="370"/>
    </row>
    <row r="36" spans="1:17" ht="13.2">
      <c r="A36" s="359"/>
      <c r="B36" s="370"/>
      <c r="C36" s="359"/>
      <c r="D36" s="359"/>
      <c r="E36" s="359"/>
      <c r="F36" s="359"/>
      <c r="G36" s="359"/>
      <c r="H36" s="359"/>
      <c r="I36" s="359"/>
      <c r="J36" s="359"/>
      <c r="K36" s="359"/>
      <c r="L36" s="359"/>
      <c r="M36" s="359"/>
      <c r="N36" s="359"/>
      <c r="O36" s="359"/>
      <c r="P36" s="371"/>
      <c r="Q36" s="370"/>
    </row>
    <row r="37" spans="1:17" ht="13.2">
      <c r="A37" s="359"/>
      <c r="B37" s="370"/>
      <c r="C37" s="359"/>
      <c r="D37" s="359"/>
      <c r="E37" s="359"/>
      <c r="F37" s="359"/>
      <c r="G37" s="359"/>
      <c r="H37" s="359"/>
      <c r="I37" s="359"/>
      <c r="J37" s="359"/>
      <c r="K37" s="359"/>
      <c r="L37" s="359"/>
      <c r="M37" s="359"/>
      <c r="N37" s="359"/>
      <c r="O37" s="359"/>
      <c r="P37" s="371"/>
      <c r="Q37" s="370"/>
    </row>
    <row r="38" spans="1:17" ht="13.2">
      <c r="A38" s="359"/>
      <c r="B38" s="370"/>
      <c r="C38" s="359"/>
      <c r="D38" s="359"/>
      <c r="E38" s="359"/>
      <c r="F38" s="359"/>
      <c r="G38" s="359"/>
      <c r="H38" s="359"/>
      <c r="I38" s="359"/>
      <c r="J38" s="359"/>
      <c r="K38" s="359"/>
      <c r="L38" s="359"/>
      <c r="M38" s="359"/>
      <c r="N38" s="359"/>
      <c r="O38" s="359"/>
      <c r="P38" s="371"/>
      <c r="Q38" s="370"/>
    </row>
    <row r="39" spans="1:17" ht="13.2">
      <c r="A39" s="359"/>
      <c r="B39" s="373"/>
      <c r="C39" s="374"/>
      <c r="D39" s="374"/>
      <c r="E39" s="374"/>
      <c r="F39" s="374"/>
      <c r="G39" s="374"/>
      <c r="H39" s="374"/>
      <c r="I39" s="374"/>
      <c r="J39" s="374"/>
      <c r="K39" s="374"/>
      <c r="L39" s="374"/>
      <c r="M39" s="374"/>
      <c r="N39" s="374"/>
      <c r="O39" s="374"/>
      <c r="P39" s="375"/>
      <c r="Q39" s="370"/>
    </row>
    <row r="40" spans="1:17" ht="13.2">
      <c r="A40" s="359"/>
      <c r="B40" s="376"/>
      <c r="C40" s="360"/>
      <c r="D40" s="360"/>
      <c r="E40" s="360"/>
      <c r="F40" s="360"/>
      <c r="G40" s="360"/>
      <c r="H40" s="360"/>
      <c r="I40" s="360"/>
      <c r="J40" s="360"/>
      <c r="K40" s="360"/>
      <c r="L40" s="360"/>
      <c r="M40" s="360"/>
      <c r="N40" s="360"/>
      <c r="O40" s="360"/>
      <c r="P40" s="376"/>
      <c r="Q40" s="360"/>
    </row>
    <row r="41" spans="1:17" ht="16.2">
      <c r="B41" s="239" t="s">
        <v>573</v>
      </c>
      <c r="C41" s="240"/>
      <c r="D41" s="240"/>
      <c r="E41" s="240"/>
      <c r="F41" s="240"/>
      <c r="G41" s="240"/>
      <c r="H41" s="240"/>
      <c r="I41" s="240"/>
      <c r="J41" s="240"/>
      <c r="K41" s="240"/>
      <c r="L41" s="240"/>
      <c r="M41" s="240"/>
      <c r="N41" s="240"/>
      <c r="O41" s="240"/>
      <c r="P41" s="241"/>
    </row>
    <row r="42" spans="1:17" ht="13.2">
      <c r="B42" s="242"/>
      <c r="C42" s="238"/>
      <c r="D42" s="238"/>
      <c r="E42" s="238"/>
      <c r="F42" s="238"/>
      <c r="G42" s="377" t="s">
        <v>574</v>
      </c>
      <c r="H42" s="378"/>
      <c r="I42" s="379"/>
      <c r="J42" s="379"/>
      <c r="K42" s="379"/>
      <c r="L42" s="380"/>
      <c r="M42" s="380"/>
      <c r="N42" s="380"/>
      <c r="O42" s="380"/>
    </row>
    <row r="43" spans="1:17" ht="13.2">
      <c r="B43" s="242"/>
      <c r="C43" s="238"/>
      <c r="D43" s="238"/>
      <c r="E43" s="238"/>
      <c r="F43" s="238"/>
      <c r="G43" s="1233" t="s">
        <v>575</v>
      </c>
      <c r="H43" s="1233"/>
      <c r="I43" s="1233"/>
      <c r="J43" s="1233"/>
      <c r="K43" s="1233"/>
      <c r="L43" s="1233"/>
      <c r="M43" s="1233"/>
      <c r="N43" s="1233"/>
      <c r="O43" s="1233"/>
    </row>
    <row r="44" spans="1:17" ht="13.2">
      <c r="B44" s="242"/>
      <c r="C44" s="238"/>
      <c r="D44" s="238"/>
      <c r="E44" s="238"/>
      <c r="F44" s="238"/>
      <c r="G44" s="1233"/>
      <c r="H44" s="1233"/>
      <c r="I44" s="1233"/>
      <c r="J44" s="1233"/>
      <c r="K44" s="1233"/>
      <c r="L44" s="1233"/>
      <c r="M44" s="1233"/>
      <c r="N44" s="1233"/>
      <c r="O44" s="1233"/>
    </row>
    <row r="45" spans="1:17" ht="13.2">
      <c r="B45" s="242"/>
      <c r="C45" s="238"/>
      <c r="D45" s="238"/>
      <c r="E45" s="238"/>
      <c r="F45" s="238"/>
      <c r="G45" s="1233"/>
      <c r="H45" s="1233"/>
      <c r="I45" s="1233"/>
      <c r="J45" s="1233"/>
      <c r="K45" s="1233"/>
      <c r="L45" s="1233"/>
      <c r="M45" s="1233"/>
      <c r="N45" s="1233"/>
      <c r="O45" s="1233"/>
    </row>
    <row r="46" spans="1:17" ht="13.2">
      <c r="B46" s="242"/>
      <c r="C46" s="238"/>
      <c r="D46" s="238"/>
      <c r="E46" s="238"/>
      <c r="F46" s="238"/>
      <c r="G46" s="1233"/>
      <c r="H46" s="1233"/>
      <c r="I46" s="1233"/>
      <c r="J46" s="1233"/>
      <c r="K46" s="1233"/>
      <c r="L46" s="1233"/>
      <c r="M46" s="1233"/>
      <c r="N46" s="1233"/>
      <c r="O46" s="1233"/>
    </row>
    <row r="47" spans="1:17" ht="13.2">
      <c r="B47" s="242"/>
      <c r="C47" s="238"/>
      <c r="D47" s="238"/>
      <c r="E47" s="238"/>
      <c r="F47" s="238"/>
      <c r="G47" s="1233"/>
      <c r="H47" s="1233"/>
      <c r="I47" s="1233"/>
      <c r="J47" s="1233"/>
      <c r="K47" s="1233"/>
      <c r="L47" s="1233"/>
      <c r="M47" s="1233"/>
      <c r="N47" s="1233"/>
      <c r="O47" s="1233"/>
    </row>
    <row r="48" spans="1:17" ht="13.2">
      <c r="B48" s="242"/>
      <c r="C48" s="238"/>
      <c r="D48" s="238"/>
      <c r="E48" s="238"/>
      <c r="F48" s="238"/>
      <c r="G48" s="380"/>
      <c r="H48" s="381"/>
      <c r="I48" s="381"/>
      <c r="J48" s="381"/>
      <c r="K48" s="378"/>
      <c r="L48" s="378"/>
      <c r="M48" s="378"/>
      <c r="N48" s="378"/>
      <c r="O48" s="378"/>
    </row>
    <row r="49" spans="1:17" ht="13.2">
      <c r="B49" s="242"/>
      <c r="C49" s="238"/>
      <c r="D49" s="238"/>
      <c r="E49" s="238"/>
      <c r="F49" s="238"/>
      <c r="G49" s="378" t="s">
        <v>576</v>
      </c>
      <c r="H49" s="378"/>
      <c r="I49" s="378"/>
      <c r="J49" s="378"/>
      <c r="K49" s="378"/>
      <c r="L49" s="378"/>
      <c r="M49" s="378"/>
      <c r="N49" s="378"/>
      <c r="O49" s="378"/>
    </row>
    <row r="50" spans="1:17" ht="13.2">
      <c r="B50" s="242"/>
      <c r="C50" s="238"/>
      <c r="D50" s="238"/>
      <c r="E50" s="238"/>
      <c r="F50" s="238"/>
      <c r="G50" s="1234"/>
      <c r="H50" s="1234"/>
      <c r="I50" s="1234"/>
      <c r="J50" s="1234"/>
      <c r="K50" s="382" t="s">
        <v>577</v>
      </c>
      <c r="L50" s="382" t="s">
        <v>578</v>
      </c>
      <c r="M50" s="383" t="s">
        <v>579</v>
      </c>
      <c r="N50" s="383" t="s">
        <v>580</v>
      </c>
      <c r="O50" s="383" t="s">
        <v>581</v>
      </c>
    </row>
    <row r="51" spans="1:17" ht="13.2">
      <c r="B51" s="242"/>
      <c r="C51" s="238"/>
      <c r="D51" s="238"/>
      <c r="E51" s="238"/>
      <c r="F51" s="238"/>
      <c r="G51" s="1227" t="s">
        <v>582</v>
      </c>
      <c r="H51" s="1227"/>
      <c r="I51" s="1235" t="s">
        <v>583</v>
      </c>
      <c r="J51" s="1235"/>
      <c r="K51" s="1232"/>
      <c r="L51" s="1232"/>
      <c r="M51" s="1232"/>
      <c r="N51" s="1230">
        <v>32.1</v>
      </c>
      <c r="O51" s="1230">
        <v>19.8</v>
      </c>
    </row>
    <row r="52" spans="1:17" ht="13.2">
      <c r="B52" s="242"/>
      <c r="C52" s="238"/>
      <c r="D52" s="238"/>
      <c r="E52" s="238"/>
      <c r="F52" s="238"/>
      <c r="G52" s="1227"/>
      <c r="H52" s="1227"/>
      <c r="I52" s="1235"/>
      <c r="J52" s="1235"/>
      <c r="K52" s="1230"/>
      <c r="L52" s="1230"/>
      <c r="M52" s="1230"/>
      <c r="N52" s="1230"/>
      <c r="O52" s="1230"/>
    </row>
    <row r="53" spans="1:17" ht="13.2">
      <c r="A53" s="384"/>
      <c r="B53" s="242"/>
      <c r="C53" s="238"/>
      <c r="D53" s="238"/>
      <c r="E53" s="238"/>
      <c r="F53" s="238"/>
      <c r="G53" s="1227"/>
      <c r="H53" s="1227"/>
      <c r="I53" s="1225" t="s">
        <v>584</v>
      </c>
      <c r="J53" s="1225"/>
      <c r="K53" s="1236"/>
      <c r="L53" s="1236"/>
      <c r="M53" s="1236"/>
      <c r="N53" s="1237">
        <v>29</v>
      </c>
      <c r="O53" s="1237">
        <v>29.6</v>
      </c>
    </row>
    <row r="54" spans="1:17" ht="13.2">
      <c r="A54" s="384"/>
      <c r="B54" s="242"/>
      <c r="C54" s="238"/>
      <c r="D54" s="238"/>
      <c r="E54" s="238"/>
      <c r="F54" s="238"/>
      <c r="G54" s="1227"/>
      <c r="H54" s="1227"/>
      <c r="I54" s="1225"/>
      <c r="J54" s="1225"/>
      <c r="K54" s="1229"/>
      <c r="L54" s="1229"/>
      <c r="M54" s="1229"/>
      <c r="N54" s="1229"/>
      <c r="O54" s="1229"/>
    </row>
    <row r="55" spans="1:17" ht="13.2">
      <c r="A55" s="384"/>
      <c r="B55" s="242"/>
      <c r="C55" s="238"/>
      <c r="D55" s="238"/>
      <c r="E55" s="238"/>
      <c r="F55" s="238"/>
      <c r="G55" s="1225" t="s">
        <v>585</v>
      </c>
      <c r="H55" s="1225"/>
      <c r="I55" s="1225" t="s">
        <v>583</v>
      </c>
      <c r="J55" s="1225"/>
      <c r="K55" s="1232"/>
      <c r="L55" s="1232"/>
      <c r="M55" s="1232"/>
      <c r="N55" s="1230"/>
      <c r="O55" s="1230"/>
    </row>
    <row r="56" spans="1:17" ht="13.2">
      <c r="A56" s="384"/>
      <c r="B56" s="242"/>
      <c r="C56" s="238"/>
      <c r="D56" s="238"/>
      <c r="E56" s="238"/>
      <c r="F56" s="238"/>
      <c r="G56" s="1225"/>
      <c r="H56" s="1225"/>
      <c r="I56" s="1225"/>
      <c r="J56" s="1225"/>
      <c r="K56" s="1230"/>
      <c r="L56" s="1230"/>
      <c r="M56" s="1230"/>
      <c r="N56" s="1230"/>
      <c r="O56" s="1230"/>
    </row>
    <row r="57" spans="1:17" s="384" customFormat="1" ht="13.2">
      <c r="B57" s="385"/>
      <c r="C57" s="386"/>
      <c r="D57" s="386"/>
      <c r="E57" s="386"/>
      <c r="F57" s="386"/>
      <c r="G57" s="1225"/>
      <c r="H57" s="1225"/>
      <c r="I57" s="1223" t="s">
        <v>584</v>
      </c>
      <c r="J57" s="1223"/>
      <c r="K57" s="1231"/>
      <c r="L57" s="1231"/>
      <c r="M57" s="1231"/>
      <c r="N57" s="1228"/>
      <c r="O57" s="1228"/>
      <c r="P57" s="387"/>
      <c r="Q57" s="385"/>
    </row>
    <row r="58" spans="1:17" s="384" customFormat="1" ht="13.2">
      <c r="A58" s="237"/>
      <c r="B58" s="385"/>
      <c r="C58" s="386"/>
      <c r="D58" s="386"/>
      <c r="E58" s="386"/>
      <c r="F58" s="386"/>
      <c r="G58" s="1225"/>
      <c r="H58" s="1225"/>
      <c r="I58" s="1223"/>
      <c r="J58" s="1223"/>
      <c r="K58" s="1229"/>
      <c r="L58" s="1229"/>
      <c r="M58" s="1229"/>
      <c r="N58" s="1229"/>
      <c r="O58" s="1229"/>
      <c r="P58" s="387"/>
      <c r="Q58" s="385"/>
    </row>
    <row r="59" spans="1:17" s="384" customFormat="1" ht="13.2">
      <c r="A59" s="237"/>
      <c r="B59" s="385"/>
      <c r="C59" s="386"/>
      <c r="D59" s="386"/>
      <c r="E59" s="386"/>
      <c r="F59" s="386"/>
      <c r="G59" s="386"/>
      <c r="H59" s="386"/>
      <c r="I59" s="386"/>
      <c r="J59" s="386"/>
      <c r="K59" s="388"/>
      <c r="L59" s="388"/>
      <c r="M59" s="388"/>
      <c r="N59" s="388"/>
      <c r="O59" s="388"/>
      <c r="P59" s="387"/>
      <c r="Q59" s="385"/>
    </row>
    <row r="60" spans="1:17" s="384" customFormat="1" ht="13.2">
      <c r="A60" s="237"/>
      <c r="B60" s="385"/>
      <c r="C60" s="386"/>
      <c r="D60" s="386"/>
      <c r="E60" s="386"/>
      <c r="F60" s="386"/>
      <c r="G60" s="386"/>
      <c r="H60" s="386"/>
      <c r="I60" s="386"/>
      <c r="J60" s="386"/>
      <c r="K60" s="388"/>
      <c r="L60" s="388"/>
      <c r="M60" s="388"/>
      <c r="N60" s="388"/>
      <c r="O60" s="388"/>
      <c r="P60" s="387"/>
      <c r="Q60" s="385"/>
    </row>
    <row r="61" spans="1:17" s="384" customFormat="1" ht="13.2">
      <c r="A61" s="237"/>
      <c r="B61" s="389"/>
      <c r="C61" s="390"/>
      <c r="D61" s="390"/>
      <c r="E61" s="390"/>
      <c r="F61" s="390"/>
      <c r="G61" s="390"/>
      <c r="H61" s="390"/>
      <c r="I61" s="390"/>
      <c r="J61" s="390"/>
      <c r="K61" s="390"/>
      <c r="L61" s="390"/>
      <c r="M61" s="391"/>
      <c r="N61" s="391"/>
      <c r="O61" s="391"/>
      <c r="P61" s="392"/>
      <c r="Q61" s="385"/>
    </row>
    <row r="62" spans="1:17" ht="13.2">
      <c r="B62" s="393"/>
      <c r="C62" s="393"/>
      <c r="D62" s="393"/>
      <c r="E62" s="393"/>
      <c r="F62" s="393"/>
      <c r="G62" s="393"/>
      <c r="H62" s="393"/>
      <c r="I62" s="393"/>
      <c r="J62" s="393"/>
      <c r="K62" s="393"/>
      <c r="L62" s="393"/>
      <c r="M62" s="393"/>
      <c r="N62" s="393"/>
      <c r="O62" s="393"/>
      <c r="P62" s="393"/>
      <c r="Q62" s="238"/>
    </row>
    <row r="63" spans="1:17" ht="16.2">
      <c r="B63" s="295" t="s">
        <v>586</v>
      </c>
      <c r="C63" s="238"/>
      <c r="D63" s="238"/>
      <c r="E63" s="238"/>
      <c r="F63" s="238"/>
      <c r="G63" s="238"/>
      <c r="H63" s="238"/>
      <c r="I63" s="238"/>
      <c r="J63" s="238"/>
      <c r="K63" s="238"/>
      <c r="L63" s="238"/>
      <c r="M63" s="238"/>
      <c r="N63" s="238"/>
      <c r="O63" s="238"/>
    </row>
    <row r="64" spans="1:17" ht="13.2">
      <c r="B64" s="242"/>
      <c r="C64" s="238"/>
      <c r="D64" s="238"/>
      <c r="E64" s="238"/>
      <c r="F64" s="238"/>
      <c r="G64" s="394" t="s">
        <v>574</v>
      </c>
      <c r="I64" s="395"/>
      <c r="J64" s="395"/>
      <c r="K64" s="395"/>
      <c r="L64" s="395"/>
      <c r="M64" s="395"/>
      <c r="N64" s="396"/>
      <c r="O64" s="395"/>
    </row>
    <row r="65" spans="2:30" ht="13.2">
      <c r="B65" s="242"/>
      <c r="C65" s="238"/>
      <c r="D65" s="238"/>
      <c r="E65" s="238"/>
      <c r="F65" s="238"/>
      <c r="G65" s="1226" t="s">
        <v>587</v>
      </c>
      <c r="H65" s="1226"/>
      <c r="I65" s="1226"/>
      <c r="J65" s="1226"/>
      <c r="K65" s="1226"/>
      <c r="L65" s="1226"/>
      <c r="M65" s="1226"/>
      <c r="N65" s="1226"/>
      <c r="O65" s="1226"/>
    </row>
    <row r="66" spans="2:30" ht="13.2">
      <c r="B66" s="242"/>
      <c r="C66" s="238"/>
      <c r="D66" s="238"/>
      <c r="E66" s="238"/>
      <c r="F66" s="238"/>
      <c r="G66" s="1226"/>
      <c r="H66" s="1226"/>
      <c r="I66" s="1226"/>
      <c r="J66" s="1226"/>
      <c r="K66" s="1226"/>
      <c r="L66" s="1226"/>
      <c r="M66" s="1226"/>
      <c r="N66" s="1226"/>
      <c r="O66" s="1226"/>
    </row>
    <row r="67" spans="2:30" ht="13.2">
      <c r="B67" s="242"/>
      <c r="C67" s="238"/>
      <c r="D67" s="238"/>
      <c r="E67" s="238"/>
      <c r="F67" s="238"/>
      <c r="G67" s="1226"/>
      <c r="H67" s="1226"/>
      <c r="I67" s="1226"/>
      <c r="J67" s="1226"/>
      <c r="K67" s="1226"/>
      <c r="L67" s="1226"/>
      <c r="M67" s="1226"/>
      <c r="N67" s="1226"/>
      <c r="O67" s="1226"/>
    </row>
    <row r="68" spans="2:30" ht="13.2">
      <c r="B68" s="242"/>
      <c r="C68" s="238"/>
      <c r="D68" s="238"/>
      <c r="E68" s="238"/>
      <c r="F68" s="238"/>
      <c r="G68" s="1226"/>
      <c r="H68" s="1226"/>
      <c r="I68" s="1226"/>
      <c r="J68" s="1226"/>
      <c r="K68" s="1226"/>
      <c r="L68" s="1226"/>
      <c r="M68" s="1226"/>
      <c r="N68" s="1226"/>
      <c r="O68" s="1226"/>
    </row>
    <row r="69" spans="2:30" ht="13.2">
      <c r="B69" s="242"/>
      <c r="C69" s="238"/>
      <c r="D69" s="238"/>
      <c r="E69" s="238"/>
      <c r="F69" s="238"/>
      <c r="G69" s="1226"/>
      <c r="H69" s="1226"/>
      <c r="I69" s="1226"/>
      <c r="J69" s="1226"/>
      <c r="K69" s="1226"/>
      <c r="L69" s="1226"/>
      <c r="M69" s="1226"/>
      <c r="N69" s="1226"/>
      <c r="O69" s="1226"/>
    </row>
    <row r="70" spans="2:30" ht="13.2">
      <c r="B70" s="242"/>
      <c r="C70" s="238"/>
      <c r="D70" s="238"/>
      <c r="E70" s="238"/>
      <c r="F70" s="238"/>
      <c r="G70" s="238"/>
      <c r="H70" s="397"/>
      <c r="I70" s="397"/>
      <c r="J70" s="398"/>
      <c r="K70" s="398"/>
      <c r="L70" s="399"/>
      <c r="M70" s="398"/>
      <c r="N70" s="399"/>
      <c r="O70" s="400"/>
    </row>
    <row r="71" spans="2:30" ht="13.2">
      <c r="B71" s="242"/>
      <c r="C71" s="238"/>
      <c r="D71" s="238"/>
      <c r="E71" s="238"/>
      <c r="F71" s="238"/>
      <c r="G71" s="401" t="s">
        <v>588</v>
      </c>
      <c r="I71" s="402"/>
      <c r="J71" s="398"/>
      <c r="K71" s="398"/>
      <c r="L71" s="399"/>
      <c r="M71" s="398"/>
      <c r="N71" s="399"/>
      <c r="O71" s="400"/>
    </row>
    <row r="72" spans="2:30" ht="13.2">
      <c r="B72" s="242"/>
      <c r="C72" s="238"/>
      <c r="D72" s="238"/>
      <c r="E72" s="238"/>
      <c r="F72" s="238"/>
      <c r="G72" s="1225"/>
      <c r="H72" s="1225"/>
      <c r="I72" s="1225"/>
      <c r="J72" s="1225"/>
      <c r="K72" s="403" t="s">
        <v>577</v>
      </c>
      <c r="L72" s="403" t="s">
        <v>578</v>
      </c>
      <c r="M72" s="404" t="s">
        <v>579</v>
      </c>
      <c r="N72" s="404" t="s">
        <v>589</v>
      </c>
      <c r="O72" s="404" t="s">
        <v>590</v>
      </c>
    </row>
    <row r="73" spans="2:30" ht="13.2">
      <c r="B73" s="242"/>
      <c r="C73" s="238"/>
      <c r="D73" s="238"/>
      <c r="E73" s="238"/>
      <c r="F73" s="238"/>
      <c r="G73" s="1227" t="s">
        <v>582</v>
      </c>
      <c r="H73" s="1227"/>
      <c r="I73" s="1227" t="s">
        <v>583</v>
      </c>
      <c r="J73" s="1227"/>
      <c r="K73" s="1222">
        <v>85.4</v>
      </c>
      <c r="L73" s="1222">
        <v>73.2</v>
      </c>
      <c r="M73" s="1222">
        <v>49.7</v>
      </c>
      <c r="N73" s="1222">
        <v>32.1</v>
      </c>
      <c r="O73" s="1222">
        <v>19.8</v>
      </c>
      <c r="S73" s="237">
        <v>9.9</v>
      </c>
    </row>
    <row r="74" spans="2:30" ht="13.2">
      <c r="B74" s="242"/>
      <c r="C74" s="238"/>
      <c r="D74" s="238"/>
      <c r="E74" s="238"/>
      <c r="F74" s="238"/>
      <c r="G74" s="1227"/>
      <c r="H74" s="1227"/>
      <c r="I74" s="1227"/>
      <c r="J74" s="1227"/>
      <c r="K74" s="1222"/>
      <c r="L74" s="1222"/>
      <c r="M74" s="1222"/>
      <c r="N74" s="1222"/>
      <c r="O74" s="1222"/>
    </row>
    <row r="75" spans="2:30" ht="13.2">
      <c r="B75" s="242"/>
      <c r="C75" s="238"/>
      <c r="D75" s="238"/>
      <c r="E75" s="238"/>
      <c r="F75" s="238"/>
      <c r="G75" s="1227"/>
      <c r="H75" s="1227"/>
      <c r="I75" s="1225" t="s">
        <v>591</v>
      </c>
      <c r="J75" s="1225"/>
      <c r="K75" s="1228">
        <v>1</v>
      </c>
      <c r="L75" s="1228">
        <v>0.6</v>
      </c>
      <c r="M75" s="1228">
        <v>0.7</v>
      </c>
      <c r="N75" s="1228">
        <v>1.3</v>
      </c>
      <c r="O75" s="1228">
        <v>1.5</v>
      </c>
      <c r="U75" s="237">
        <v>81.2</v>
      </c>
      <c r="W75" s="237">
        <v>87.2</v>
      </c>
      <c r="Y75" s="237">
        <v>99.8</v>
      </c>
      <c r="AA75" s="237">
        <v>109.5</v>
      </c>
      <c r="AC75" s="237">
        <v>115.2</v>
      </c>
    </row>
    <row r="76" spans="2:30" ht="13.2">
      <c r="B76" s="242"/>
      <c r="C76" s="238"/>
      <c r="D76" s="238"/>
      <c r="E76" s="238"/>
      <c r="F76" s="238"/>
      <c r="G76" s="1227"/>
      <c r="H76" s="1227"/>
      <c r="I76" s="1225"/>
      <c r="J76" s="1225"/>
      <c r="K76" s="1229"/>
      <c r="L76" s="1229"/>
      <c r="M76" s="1229"/>
      <c r="N76" s="1229"/>
      <c r="O76" s="1229"/>
    </row>
    <row r="77" spans="2:30" ht="13.2">
      <c r="B77" s="242"/>
      <c r="C77" s="238"/>
      <c r="D77" s="238"/>
      <c r="E77" s="238"/>
      <c r="F77" s="238"/>
      <c r="G77" s="1225" t="s">
        <v>585</v>
      </c>
      <c r="H77" s="1225"/>
      <c r="I77" s="1225" t="s">
        <v>583</v>
      </c>
      <c r="J77" s="1225"/>
      <c r="K77" s="1222"/>
      <c r="L77" s="1222"/>
      <c r="M77" s="1222"/>
      <c r="N77" s="1222"/>
      <c r="O77" s="1222"/>
      <c r="R77" s="237">
        <v>12.3</v>
      </c>
      <c r="T77" s="237">
        <v>11.1</v>
      </c>
    </row>
    <row r="78" spans="2:30" ht="13.2">
      <c r="B78" s="242"/>
      <c r="C78" s="238"/>
      <c r="D78" s="238"/>
      <c r="E78" s="238"/>
      <c r="F78" s="238"/>
      <c r="G78" s="1225"/>
      <c r="H78" s="1225"/>
      <c r="I78" s="1225"/>
      <c r="J78" s="1225"/>
      <c r="K78" s="1222"/>
      <c r="L78" s="1222"/>
      <c r="M78" s="1222"/>
      <c r="N78" s="1222"/>
      <c r="O78" s="1222"/>
    </row>
    <row r="79" spans="2:30" ht="13.2">
      <c r="B79" s="242"/>
      <c r="C79" s="238"/>
      <c r="D79" s="238"/>
      <c r="E79" s="238"/>
      <c r="F79" s="238"/>
      <c r="G79" s="1225"/>
      <c r="H79" s="1225"/>
      <c r="I79" s="1223" t="s">
        <v>591</v>
      </c>
      <c r="J79" s="1223"/>
      <c r="K79" s="1224"/>
      <c r="L79" s="1224"/>
      <c r="M79" s="1224"/>
      <c r="N79" s="1224"/>
      <c r="O79" s="1224"/>
      <c r="V79" s="237">
        <v>53.5</v>
      </c>
      <c r="X79" s="237">
        <v>48.2</v>
      </c>
      <c r="Z79" s="237">
        <v>34.200000000000003</v>
      </c>
      <c r="AB79" s="237">
        <v>30.3</v>
      </c>
      <c r="AD79" s="237">
        <v>28.9</v>
      </c>
    </row>
    <row r="80" spans="2:30" ht="13.2">
      <c r="B80" s="242"/>
      <c r="C80" s="238"/>
      <c r="D80" s="238"/>
      <c r="E80" s="238"/>
      <c r="F80" s="238"/>
      <c r="G80" s="1225"/>
      <c r="H80" s="1225"/>
      <c r="I80" s="1223"/>
      <c r="J80" s="1223"/>
      <c r="K80" s="1224"/>
      <c r="L80" s="1224"/>
      <c r="M80" s="1224"/>
      <c r="N80" s="1224"/>
      <c r="O80" s="1224"/>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5"/>
      <c r="L82" s="405"/>
      <c r="M82" s="405"/>
      <c r="N82" s="405"/>
      <c r="O82" s="405"/>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6"/>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38</v>
      </c>
      <c r="E2" s="86"/>
      <c r="F2" s="87" t="s">
        <v>39</v>
      </c>
      <c r="G2" s="88"/>
      <c r="H2" s="89"/>
    </row>
    <row r="3" spans="1:8">
      <c r="A3" s="85" t="s">
        <v>464</v>
      </c>
      <c r="B3" s="90"/>
      <c r="C3" s="91"/>
      <c r="D3" s="92">
        <v>56100</v>
      </c>
      <c r="E3" s="93"/>
      <c r="F3" s="94"/>
      <c r="G3" s="95"/>
      <c r="H3" s="96"/>
    </row>
    <row r="4" spans="1:8">
      <c r="A4" s="97"/>
      <c r="B4" s="98"/>
      <c r="C4" s="99"/>
      <c r="D4" s="100">
        <v>34167</v>
      </c>
      <c r="E4" s="101"/>
      <c r="F4" s="102"/>
      <c r="G4" s="103"/>
      <c r="H4" s="104"/>
    </row>
    <row r="5" spans="1:8">
      <c r="A5" s="85" t="s">
        <v>466</v>
      </c>
      <c r="B5" s="90"/>
      <c r="C5" s="91"/>
      <c r="D5" s="92">
        <v>57292</v>
      </c>
      <c r="E5" s="93"/>
      <c r="F5" s="94"/>
      <c r="G5" s="95"/>
      <c r="H5" s="96"/>
    </row>
    <row r="6" spans="1:8">
      <c r="A6" s="97"/>
      <c r="B6" s="98"/>
      <c r="C6" s="99"/>
      <c r="D6" s="100">
        <v>36251</v>
      </c>
      <c r="E6" s="101"/>
      <c r="F6" s="102"/>
      <c r="G6" s="103"/>
      <c r="H6" s="104"/>
    </row>
    <row r="7" spans="1:8">
      <c r="A7" s="85" t="s">
        <v>467</v>
      </c>
      <c r="B7" s="90"/>
      <c r="C7" s="91"/>
      <c r="D7" s="92">
        <v>56666</v>
      </c>
      <c r="E7" s="93"/>
      <c r="F7" s="94"/>
      <c r="G7" s="95"/>
      <c r="H7" s="96"/>
    </row>
    <row r="8" spans="1:8">
      <c r="A8" s="97"/>
      <c r="B8" s="98"/>
      <c r="C8" s="99"/>
      <c r="D8" s="100">
        <v>36647</v>
      </c>
      <c r="E8" s="101"/>
      <c r="F8" s="102"/>
      <c r="G8" s="103"/>
      <c r="H8" s="104"/>
    </row>
    <row r="9" spans="1:8">
      <c r="A9" s="85" t="s">
        <v>468</v>
      </c>
      <c r="B9" s="90"/>
      <c r="C9" s="91"/>
      <c r="D9" s="92">
        <v>57088</v>
      </c>
      <c r="E9" s="93"/>
      <c r="F9" s="94"/>
      <c r="G9" s="95"/>
      <c r="H9" s="96"/>
    </row>
    <row r="10" spans="1:8">
      <c r="A10" s="97"/>
      <c r="B10" s="98"/>
      <c r="C10" s="99"/>
      <c r="D10" s="100">
        <v>38740</v>
      </c>
      <c r="E10" s="101"/>
      <c r="F10" s="102"/>
      <c r="G10" s="103"/>
      <c r="H10" s="104"/>
    </row>
    <row r="11" spans="1:8">
      <c r="A11" s="85" t="s">
        <v>469</v>
      </c>
      <c r="B11" s="90"/>
      <c r="C11" s="91"/>
      <c r="D11" s="92">
        <v>64326</v>
      </c>
      <c r="E11" s="93"/>
      <c r="F11" s="94"/>
      <c r="G11" s="95"/>
      <c r="H11" s="96"/>
    </row>
    <row r="12" spans="1:8">
      <c r="A12" s="97"/>
      <c r="B12" s="98"/>
      <c r="C12" s="105"/>
      <c r="D12" s="100">
        <v>45769</v>
      </c>
      <c r="E12" s="101"/>
      <c r="F12" s="102"/>
      <c r="G12" s="103"/>
      <c r="H12" s="104"/>
    </row>
    <row r="13" spans="1:8">
      <c r="A13" s="85"/>
      <c r="B13" s="90"/>
      <c r="C13" s="106"/>
      <c r="D13" s="107">
        <v>58294</v>
      </c>
      <c r="E13" s="108"/>
      <c r="F13" s="109"/>
      <c r="G13" s="110"/>
      <c r="H13" s="96"/>
    </row>
    <row r="14" spans="1:8">
      <c r="A14" s="97"/>
      <c r="B14" s="98"/>
      <c r="C14" s="99"/>
      <c r="D14" s="100">
        <v>38315</v>
      </c>
      <c r="E14" s="101"/>
      <c r="F14" s="102"/>
      <c r="G14" s="103"/>
      <c r="H14" s="104"/>
    </row>
    <row r="17" spans="1:11">
      <c r="A17" s="81" t="s">
        <v>40</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41</v>
      </c>
      <c r="B19" s="111">
        <f>ROUND(VALUE(SUBSTITUTE(実質収支比率等に係る経年分析!F$48,"▲","-")),2)</f>
        <v>3.65</v>
      </c>
      <c r="C19" s="111">
        <f>ROUND(VALUE(SUBSTITUTE(実質収支比率等に係る経年分析!G$48,"▲","-")),2)</f>
        <v>4.8499999999999996</v>
      </c>
      <c r="D19" s="111">
        <f>ROUND(VALUE(SUBSTITUTE(実質収支比率等に係る経年分析!H$48,"▲","-")),2)</f>
        <v>4.09</v>
      </c>
      <c r="E19" s="111">
        <f>ROUND(VALUE(SUBSTITUTE(実質収支比率等に係る経年分析!I$48,"▲","-")),2)</f>
        <v>3.13</v>
      </c>
      <c r="F19" s="111">
        <f>ROUND(VALUE(SUBSTITUTE(実質収支比率等に係る経年分析!J$48,"▲","-")),2)</f>
        <v>8.34</v>
      </c>
    </row>
    <row r="20" spans="1:11">
      <c r="A20" s="111" t="s">
        <v>42</v>
      </c>
      <c r="B20" s="111">
        <f>ROUND(VALUE(SUBSTITUTE(実質収支比率等に係る経年分析!F$47,"▲","-")),2)</f>
        <v>14.18</v>
      </c>
      <c r="C20" s="111">
        <f>ROUND(VALUE(SUBSTITUTE(実質収支比率等に係る経年分析!G$47,"▲","-")),2)</f>
        <v>14.92</v>
      </c>
      <c r="D20" s="111">
        <f>ROUND(VALUE(SUBSTITUTE(実質収支比率等に係る経年分析!H$47,"▲","-")),2)</f>
        <v>16.600000000000001</v>
      </c>
      <c r="E20" s="111">
        <f>ROUND(VALUE(SUBSTITUTE(実質収支比率等に係る経年分析!I$47,"▲","-")),2)</f>
        <v>17.149999999999999</v>
      </c>
      <c r="F20" s="111">
        <f>ROUND(VALUE(SUBSTITUTE(実質収支比率等に係る経年分析!J$47,"▲","-")),2)</f>
        <v>16.32</v>
      </c>
    </row>
    <row r="21" spans="1:11">
      <c r="A21" s="111" t="s">
        <v>43</v>
      </c>
      <c r="B21" s="111">
        <f>IF(ISNUMBER(VALUE(SUBSTITUTE(実質収支比率等に係る経年分析!F$49,"▲","-"))),ROUND(VALUE(SUBSTITUTE(実質収支比率等に係る経年分析!F$49,"▲","-")),2),NA())</f>
        <v>0.9</v>
      </c>
      <c r="C21" s="111">
        <f>IF(ISNUMBER(VALUE(SUBSTITUTE(実質収支比率等に係る経年分析!G$49,"▲","-"))),ROUND(VALUE(SUBSTITUTE(実質収支比率等に係る経年分析!G$49,"▲","-")),2),NA())</f>
        <v>2.5499999999999998</v>
      </c>
      <c r="D21" s="111">
        <f>IF(ISNUMBER(VALUE(SUBSTITUTE(実質収支比率等に係る経年分析!H$49,"▲","-"))),ROUND(VALUE(SUBSTITUTE(実質収支比率等に係る経年分析!H$49,"▲","-")),2),NA())</f>
        <v>3.01</v>
      </c>
      <c r="E21" s="111">
        <f>IF(ISNUMBER(VALUE(SUBSTITUTE(実質収支比率等に係る経年分析!I$49,"▲","-"))),ROUND(VALUE(SUBSTITUTE(実質収支比率等に係る経年分析!I$49,"▲","-")),2),NA())</f>
        <v>0.9</v>
      </c>
      <c r="F21" s="111">
        <f>IF(ISNUMBER(VALUE(SUBSTITUTE(実質収支比率等に係る経年分析!J$49,"▲","-"))),ROUND(VALUE(SUBSTITUTE(実質収支比率等に係る経年分析!J$49,"▲","-")),2),NA())</f>
        <v>5.44</v>
      </c>
    </row>
    <row r="24" spans="1:11">
      <c r="A24" s="81" t="s">
        <v>44</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45</v>
      </c>
      <c r="C26" s="112" t="s">
        <v>46</v>
      </c>
      <c r="D26" s="112" t="s">
        <v>45</v>
      </c>
      <c r="E26" s="112" t="s">
        <v>46</v>
      </c>
      <c r="F26" s="112" t="s">
        <v>45</v>
      </c>
      <c r="G26" s="112" t="s">
        <v>46</v>
      </c>
      <c r="H26" s="112" t="s">
        <v>45</v>
      </c>
      <c r="I26" s="112" t="s">
        <v>46</v>
      </c>
      <c r="J26" s="112" t="s">
        <v>45</v>
      </c>
      <c r="K26" s="112" t="s">
        <v>46</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1.08</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1.1100000000000001</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1.04</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1.25</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1.48</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交通事業会計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1.08</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1.08</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0.92</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0.81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0.68</v>
      </c>
    </row>
    <row r="30" spans="1:11">
      <c r="A30" s="112" t="str">
        <f>IF(連結実質赤字比率に係る赤字・黒字の構成分析!C$40="",NA(),連結実質赤字比率に係る赤字・黒字の構成分析!C$40)</f>
        <v>都市再開発事業会計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2.31</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0.61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1.1000000000000001</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1.03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0.97</v>
      </c>
    </row>
    <row r="31" spans="1:11">
      <c r="A31" s="112" t="str">
        <f>IF(連結実質赤字比率に係る赤字・黒字の構成分析!C$39="",NA(),連結実質赤字比率に係る赤字・黒字の構成分析!C$39)</f>
        <v>下水道事業会計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2.56</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2.2200000000000002</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1.88</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1.59</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1.24</v>
      </c>
    </row>
    <row r="32" spans="1:11">
      <c r="A32" s="112" t="str">
        <f>IF(連結実質赤字比率に係る赤字・黒字の構成分析!C$38="",NA(),連結実質赤字比率に係る赤字・黒字の構成分析!C$38)</f>
        <v>水道事業会計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7.35</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6.62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5.13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3.62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2.5299999999999998</v>
      </c>
    </row>
    <row r="33" spans="1:16">
      <c r="A33" s="112" t="str">
        <f>IF(連結実質赤字比率に係る赤字・黒字の構成分析!C$37="",NA(),連結実質赤字比率に係る赤字・黒字の構成分析!C$37)</f>
        <v>病院会計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1.69</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2.0499999999999998</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3.1</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3.08</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2.82</v>
      </c>
    </row>
    <row r="34" spans="1:16">
      <c r="A34" s="112" t="str">
        <f>IF(連結実質赤字比率に係る赤字・黒字の構成分析!C$36="",NA(),連結実質赤字比率に係る赤字・黒字の構成分析!C$36)</f>
        <v>中央卸売市場会計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4.1100000000000003</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4.63</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4.09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3.74</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3.15</v>
      </c>
    </row>
    <row r="35" spans="1:16">
      <c r="A35" s="112" t="str">
        <f>IF(連結実質赤字比率に係る赤字・黒字の構成分析!C$35="",NA(),連結実質赤字比率に係る赤字・黒字の構成分析!C$35)</f>
        <v>一般会計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0.01</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0.02</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0.01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0.01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3.37</v>
      </c>
    </row>
    <row r="36" spans="1:16">
      <c r="A36" s="112" t="str">
        <f>IF(連結実質赤字比率に係る赤字・黒字の構成分析!C$34="",NA(),連結実質赤字比率に係る赤字・黒字の構成分析!C$34)</f>
        <v>高速電車事業会計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3.57</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3.58</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3.65</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3.66</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4.1399999999999997</v>
      </c>
    </row>
    <row r="39" spans="1:16">
      <c r="A39" s="81" t="s">
        <v>47</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48</v>
      </c>
      <c r="C41" s="113"/>
      <c r="D41" s="113" t="s">
        <v>49</v>
      </c>
      <c r="E41" s="113" t="s">
        <v>48</v>
      </c>
      <c r="F41" s="113"/>
      <c r="G41" s="113" t="s">
        <v>49</v>
      </c>
      <c r="H41" s="113" t="s">
        <v>48</v>
      </c>
      <c r="I41" s="113"/>
      <c r="J41" s="113" t="s">
        <v>49</v>
      </c>
      <c r="K41" s="113" t="s">
        <v>48</v>
      </c>
      <c r="L41" s="113"/>
      <c r="M41" s="113" t="s">
        <v>49</v>
      </c>
      <c r="N41" s="113" t="s">
        <v>48</v>
      </c>
      <c r="O41" s="113"/>
      <c r="P41" s="113" t="s">
        <v>49</v>
      </c>
    </row>
    <row r="42" spans="1:16">
      <c r="A42" s="113" t="s">
        <v>50</v>
      </c>
      <c r="B42" s="113"/>
      <c r="C42" s="113"/>
      <c r="D42" s="113">
        <f>'実質公債費比率（分子）の構造'!K$52</f>
        <v>597859</v>
      </c>
      <c r="E42" s="113"/>
      <c r="F42" s="113"/>
      <c r="G42" s="113">
        <f>'実質公債費比率（分子）の構造'!L$52</f>
        <v>579061</v>
      </c>
      <c r="H42" s="113"/>
      <c r="I42" s="113"/>
      <c r="J42" s="113">
        <f>'実質公債費比率（分子）の構造'!M$52</f>
        <v>562266</v>
      </c>
      <c r="K42" s="113"/>
      <c r="L42" s="113"/>
      <c r="M42" s="113">
        <f>'実質公債費比率（分子）の構造'!N$52</f>
        <v>538164</v>
      </c>
      <c r="N42" s="113"/>
      <c r="O42" s="113"/>
      <c r="P42" s="113">
        <f>'実質公債費比率（分子）の構造'!O$52</f>
        <v>501749</v>
      </c>
    </row>
    <row r="43" spans="1:16">
      <c r="A43" s="113" t="s">
        <v>17</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5509</v>
      </c>
      <c r="C44" s="113"/>
      <c r="D44" s="113"/>
      <c r="E44" s="113">
        <f>'実質公債費比率（分子）の構造'!L$50</f>
        <v>4991</v>
      </c>
      <c r="F44" s="113"/>
      <c r="G44" s="113"/>
      <c r="H44" s="113">
        <f>'実質公債費比率（分子）の構造'!M$50</f>
        <v>4566</v>
      </c>
      <c r="I44" s="113"/>
      <c r="J44" s="113"/>
      <c r="K44" s="113">
        <f>'実質公債費比率（分子）の構造'!N$50</f>
        <v>3168</v>
      </c>
      <c r="L44" s="113"/>
      <c r="M44" s="113"/>
      <c r="N44" s="113">
        <f>'実質公債費比率（分子）の構造'!O$50</f>
        <v>3063</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121661</v>
      </c>
      <c r="C46" s="113"/>
      <c r="D46" s="113"/>
      <c r="E46" s="113">
        <f>'実質公債費比率（分子）の構造'!L$48</f>
        <v>118804</v>
      </c>
      <c r="F46" s="113"/>
      <c r="G46" s="113"/>
      <c r="H46" s="113">
        <f>'実質公債費比率（分子）の構造'!M$48</f>
        <v>117767</v>
      </c>
      <c r="I46" s="113"/>
      <c r="J46" s="113"/>
      <c r="K46" s="113">
        <f>'実質公債費比率（分子）の構造'!N$48</f>
        <v>116074</v>
      </c>
      <c r="L46" s="113"/>
      <c r="M46" s="113"/>
      <c r="N46" s="113">
        <f>'実質公債費比率（分子）の構造'!O$48</f>
        <v>117757</v>
      </c>
      <c r="O46" s="113"/>
      <c r="P46" s="113"/>
    </row>
    <row r="47" spans="1:16">
      <c r="A47" s="113" t="s">
        <v>13</v>
      </c>
      <c r="B47" s="113">
        <f>'実質公債費比率（分子）の構造'!K$47</f>
        <v>292173</v>
      </c>
      <c r="C47" s="113"/>
      <c r="D47" s="113"/>
      <c r="E47" s="113">
        <f>'実質公債費比率（分子）の構造'!L$47</f>
        <v>300010</v>
      </c>
      <c r="F47" s="113"/>
      <c r="G47" s="113"/>
      <c r="H47" s="113">
        <f>'実質公債費比率（分子）の構造'!M$47</f>
        <v>299946</v>
      </c>
      <c r="I47" s="113"/>
      <c r="J47" s="113"/>
      <c r="K47" s="113">
        <f>'実質公債費比率（分子）の構造'!N$47</f>
        <v>310053</v>
      </c>
      <c r="L47" s="113"/>
      <c r="M47" s="113"/>
      <c r="N47" s="113">
        <f>'実質公債費比率（分子）の構造'!O$47</f>
        <v>300349</v>
      </c>
      <c r="O47" s="113"/>
      <c r="P47" s="113"/>
    </row>
    <row r="48" spans="1:16">
      <c r="A48" s="113" t="s">
        <v>12</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54</v>
      </c>
      <c r="B49" s="113">
        <f>'実質公債費比率（分子）の構造'!K$45</f>
        <v>185411</v>
      </c>
      <c r="C49" s="113"/>
      <c r="D49" s="113"/>
      <c r="E49" s="113">
        <f>'実質公債費比率（分子）の構造'!L$45</f>
        <v>175818</v>
      </c>
      <c r="F49" s="113"/>
      <c r="G49" s="113"/>
      <c r="H49" s="113">
        <f>'実質公債費比率（分子）の構造'!M$45</f>
        <v>177549</v>
      </c>
      <c r="I49" s="113"/>
      <c r="J49" s="113"/>
      <c r="K49" s="113">
        <f>'実質公債費比率（分子）の構造'!N$45</f>
        <v>171969</v>
      </c>
      <c r="L49" s="113"/>
      <c r="M49" s="113"/>
      <c r="N49" s="113">
        <f>'実質公債費比率（分子）の構造'!O$45</f>
        <v>137757</v>
      </c>
      <c r="O49" s="113"/>
      <c r="P49" s="113"/>
    </row>
    <row r="50" spans="1:16">
      <c r="A50" s="113" t="s">
        <v>55</v>
      </c>
      <c r="B50" s="113" t="e">
        <f>NA()</f>
        <v>#N/A</v>
      </c>
      <c r="C50" s="113">
        <f>IF(ISNUMBER('実質公債費比率（分子）の構造'!K$53),'実質公債費比率（分子）の構造'!K$53,NA())</f>
        <v>6895</v>
      </c>
      <c r="D50" s="113" t="e">
        <f>NA()</f>
        <v>#N/A</v>
      </c>
      <c r="E50" s="113" t="e">
        <f>NA()</f>
        <v>#N/A</v>
      </c>
      <c r="F50" s="113">
        <f>IF(ISNUMBER('実質公債費比率（分子）の構造'!L$53),'実質公債費比率（分子）の構造'!L$53,NA())</f>
        <v>20562</v>
      </c>
      <c r="G50" s="113" t="e">
        <f>NA()</f>
        <v>#N/A</v>
      </c>
      <c r="H50" s="113" t="e">
        <f>NA()</f>
        <v>#N/A</v>
      </c>
      <c r="I50" s="113">
        <f>IF(ISNUMBER('実質公債費比率（分子）の構造'!M$53),'実質公債費比率（分子）の構造'!M$53,NA())</f>
        <v>37562</v>
      </c>
      <c r="J50" s="113" t="e">
        <f>NA()</f>
        <v>#N/A</v>
      </c>
      <c r="K50" s="113" t="e">
        <f>NA()</f>
        <v>#N/A</v>
      </c>
      <c r="L50" s="113">
        <f>IF(ISNUMBER('実質公債費比率（分子）の構造'!N$53),'実質公債費比率（分子）の構造'!N$53,NA())</f>
        <v>63100</v>
      </c>
      <c r="M50" s="113" t="e">
        <f>NA()</f>
        <v>#N/A</v>
      </c>
      <c r="N50" s="113" t="e">
        <f>NA()</f>
        <v>#N/A</v>
      </c>
      <c r="O50" s="113">
        <f>IF(ISNUMBER('実質公債費比率（分子）の構造'!O$53),'実質公債費比率（分子）の構造'!O$53,NA())</f>
        <v>57177</v>
      </c>
      <c r="P50" s="113" t="e">
        <f>NA()</f>
        <v>#N/A</v>
      </c>
    </row>
    <row r="53" spans="1:16">
      <c r="A53" s="81" t="s">
        <v>56</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57</v>
      </c>
      <c r="C55" s="112"/>
      <c r="D55" s="112" t="s">
        <v>58</v>
      </c>
      <c r="E55" s="112" t="s">
        <v>57</v>
      </c>
      <c r="F55" s="112"/>
      <c r="G55" s="112" t="s">
        <v>58</v>
      </c>
      <c r="H55" s="112" t="s">
        <v>57</v>
      </c>
      <c r="I55" s="112"/>
      <c r="J55" s="112" t="s">
        <v>58</v>
      </c>
      <c r="K55" s="112" t="s">
        <v>57</v>
      </c>
      <c r="L55" s="112"/>
      <c r="M55" s="112" t="s">
        <v>58</v>
      </c>
      <c r="N55" s="112" t="s">
        <v>57</v>
      </c>
      <c r="O55" s="112"/>
      <c r="P55" s="112" t="s">
        <v>58</v>
      </c>
    </row>
    <row r="56" spans="1:16">
      <c r="A56" s="112" t="s">
        <v>35</v>
      </c>
      <c r="B56" s="112"/>
      <c r="C56" s="112"/>
      <c r="D56" s="112">
        <f>'将来負担比率（分子）の構造'!I$52</f>
        <v>3652809</v>
      </c>
      <c r="E56" s="112"/>
      <c r="F56" s="112"/>
      <c r="G56" s="112">
        <f>'将来負担比率（分子）の構造'!J$52</f>
        <v>3376700</v>
      </c>
      <c r="H56" s="112"/>
      <c r="I56" s="112"/>
      <c r="J56" s="112">
        <f>'将来負担比率（分子）の構造'!K$52</f>
        <v>3102416</v>
      </c>
      <c r="K56" s="112"/>
      <c r="L56" s="112"/>
      <c r="M56" s="112">
        <f>'将来負担比率（分子）の構造'!L$52</f>
        <v>2759384</v>
      </c>
      <c r="N56" s="112"/>
      <c r="O56" s="112"/>
      <c r="P56" s="112">
        <f>'将来負担比率（分子）の構造'!M$52</f>
        <v>2580637</v>
      </c>
    </row>
    <row r="57" spans="1:16">
      <c r="A57" s="112" t="s">
        <v>34</v>
      </c>
      <c r="B57" s="112"/>
      <c r="C57" s="112"/>
      <c r="D57" s="112">
        <f>'将来負担比率（分子）の構造'!I$51</f>
        <v>1529165</v>
      </c>
      <c r="E57" s="112"/>
      <c r="F57" s="112"/>
      <c r="G57" s="112">
        <f>'将来負担比率（分子）の構造'!J$51</f>
        <v>1512513</v>
      </c>
      <c r="H57" s="112"/>
      <c r="I57" s="112"/>
      <c r="J57" s="112">
        <f>'将来負担比率（分子）の構造'!K$51</f>
        <v>1398424</v>
      </c>
      <c r="K57" s="112"/>
      <c r="L57" s="112"/>
      <c r="M57" s="112">
        <f>'将来負担比率（分子）の構造'!L$51</f>
        <v>1355780</v>
      </c>
      <c r="N57" s="112"/>
      <c r="O57" s="112"/>
      <c r="P57" s="112">
        <f>'将来負担比率（分子）の構造'!M$51</f>
        <v>1332788</v>
      </c>
    </row>
    <row r="58" spans="1:16">
      <c r="A58" s="112" t="s">
        <v>33</v>
      </c>
      <c r="B58" s="112"/>
      <c r="C58" s="112"/>
      <c r="D58" s="112">
        <f>'将来負担比率（分子）の構造'!I$50</f>
        <v>2461838</v>
      </c>
      <c r="E58" s="112"/>
      <c r="F58" s="112"/>
      <c r="G58" s="112">
        <f>'将来負担比率（分子）の構造'!J$50</f>
        <v>2564952</v>
      </c>
      <c r="H58" s="112"/>
      <c r="I58" s="112"/>
      <c r="J58" s="112">
        <f>'将来負担比率（分子）の構造'!K$50</f>
        <v>2903714</v>
      </c>
      <c r="K58" s="112"/>
      <c r="L58" s="112"/>
      <c r="M58" s="112">
        <f>'将来負担比率（分子）の構造'!L$50</f>
        <v>3375222</v>
      </c>
      <c r="N58" s="112"/>
      <c r="O58" s="112"/>
      <c r="P58" s="112">
        <f>'将来負担比率（分子）の構造'!M$50</f>
        <v>3741276</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39907</v>
      </c>
      <c r="C61" s="112"/>
      <c r="D61" s="112"/>
      <c r="E61" s="112">
        <f>'将来負担比率（分子）の構造'!J$46</f>
        <v>41234</v>
      </c>
      <c r="F61" s="112"/>
      <c r="G61" s="112"/>
      <c r="H61" s="112">
        <f>'将来負担比率（分子）の構造'!K$46</f>
        <v>39218</v>
      </c>
      <c r="I61" s="112"/>
      <c r="J61" s="112"/>
      <c r="K61" s="112">
        <f>'将来負担比率（分子）の構造'!L$46</f>
        <v>32236</v>
      </c>
      <c r="L61" s="112"/>
      <c r="M61" s="112"/>
      <c r="N61" s="112">
        <f>'将来負担比率（分子）の構造'!M$46</f>
        <v>30251</v>
      </c>
      <c r="O61" s="112"/>
      <c r="P61" s="112"/>
    </row>
    <row r="62" spans="1:16">
      <c r="A62" s="112" t="s">
        <v>27</v>
      </c>
      <c r="B62" s="112">
        <f>'将来負担比率（分子）の構造'!I$45</f>
        <v>1135856</v>
      </c>
      <c r="C62" s="112"/>
      <c r="D62" s="112"/>
      <c r="E62" s="112">
        <f>'将来負担比率（分子）の構造'!J$45</f>
        <v>1110370</v>
      </c>
      <c r="F62" s="112"/>
      <c r="G62" s="112"/>
      <c r="H62" s="112">
        <f>'将来負担比率（分子）の構造'!K$45</f>
        <v>1073038</v>
      </c>
      <c r="I62" s="112"/>
      <c r="J62" s="112"/>
      <c r="K62" s="112">
        <f>'将来負担比率（分子）の構造'!L$45</f>
        <v>1031464</v>
      </c>
      <c r="L62" s="112"/>
      <c r="M62" s="112"/>
      <c r="N62" s="112">
        <f>'将来負担比率（分子）の構造'!M$45</f>
        <v>1015621</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1223993</v>
      </c>
      <c r="C64" s="112"/>
      <c r="D64" s="112"/>
      <c r="E64" s="112">
        <f>'将来負担比率（分子）の構造'!J$43</f>
        <v>1185708</v>
      </c>
      <c r="F64" s="112"/>
      <c r="G64" s="112"/>
      <c r="H64" s="112">
        <f>'将来負担比率（分子）の構造'!K$43</f>
        <v>1171377</v>
      </c>
      <c r="I64" s="112"/>
      <c r="J64" s="112"/>
      <c r="K64" s="112">
        <f>'将来負担比率（分子）の構造'!L$43</f>
        <v>1163015</v>
      </c>
      <c r="L64" s="112"/>
      <c r="M64" s="112"/>
      <c r="N64" s="112">
        <f>'将来負担比率（分子）の構造'!M$43</f>
        <v>1183580</v>
      </c>
      <c r="O64" s="112"/>
      <c r="P64" s="112"/>
    </row>
    <row r="65" spans="1:16">
      <c r="A65" s="112" t="s">
        <v>24</v>
      </c>
      <c r="B65" s="112">
        <f>'将来負担比率（分子）の構造'!I$42</f>
        <v>116464</v>
      </c>
      <c r="C65" s="112"/>
      <c r="D65" s="112"/>
      <c r="E65" s="112">
        <f>'将来負担比率（分子）の構造'!J$42</f>
        <v>98958</v>
      </c>
      <c r="F65" s="112"/>
      <c r="G65" s="112"/>
      <c r="H65" s="112">
        <f>'将来負担比率（分子）の構造'!K$42</f>
        <v>81707</v>
      </c>
      <c r="I65" s="112"/>
      <c r="J65" s="112"/>
      <c r="K65" s="112">
        <f>'将来負担比率（分子）の構造'!L$42</f>
        <v>73325</v>
      </c>
      <c r="L65" s="112"/>
      <c r="M65" s="112"/>
      <c r="N65" s="112">
        <f>'将来負担比率（分子）の構造'!M$42</f>
        <v>64739</v>
      </c>
      <c r="O65" s="112"/>
      <c r="P65" s="112"/>
    </row>
    <row r="66" spans="1:16">
      <c r="A66" s="112" t="s">
        <v>23</v>
      </c>
      <c r="B66" s="112">
        <f>'将来負担比率（分子）の構造'!I$41</f>
        <v>7297672</v>
      </c>
      <c r="C66" s="112"/>
      <c r="D66" s="112"/>
      <c r="E66" s="112">
        <f>'将来負担比率（分子）の構造'!J$41</f>
        <v>6955284</v>
      </c>
      <c r="F66" s="112"/>
      <c r="G66" s="112"/>
      <c r="H66" s="112">
        <f>'将来負担比率（分子）の構造'!K$41</f>
        <v>6548270</v>
      </c>
      <c r="I66" s="112"/>
      <c r="J66" s="112"/>
      <c r="K66" s="112">
        <f>'将来負担比率（分子）の構造'!L$41</f>
        <v>6249084</v>
      </c>
      <c r="L66" s="112"/>
      <c r="M66" s="112"/>
      <c r="N66" s="112">
        <f>'将来負担比率（分子）の構造'!M$41</f>
        <v>6059353</v>
      </c>
      <c r="O66" s="112"/>
      <c r="P66" s="112"/>
    </row>
    <row r="67" spans="1:16">
      <c r="A67" s="112" t="s">
        <v>59</v>
      </c>
      <c r="B67" s="112" t="e">
        <f>NA()</f>
        <v>#N/A</v>
      </c>
      <c r="C67" s="112">
        <f>IF(ISNUMBER('将来負担比率（分子）の構造'!I$53), IF('将来負担比率（分子）の構造'!I$53 &lt; 0, 0, '将来負担比率（分子）の構造'!I$53), NA())</f>
        <v>2170080</v>
      </c>
      <c r="D67" s="112" t="e">
        <f>NA()</f>
        <v>#N/A</v>
      </c>
      <c r="E67" s="112" t="e">
        <f>NA()</f>
        <v>#N/A</v>
      </c>
      <c r="F67" s="112">
        <f>IF(ISNUMBER('将来負担比率（分子）の構造'!J$53), IF('将来負担比率（分子）の構造'!J$53 &lt; 0, 0, '将来負担比率（分子）の構造'!J$53), NA())</f>
        <v>1937390</v>
      </c>
      <c r="G67" s="112" t="e">
        <f>NA()</f>
        <v>#N/A</v>
      </c>
      <c r="H67" s="112" t="e">
        <f>NA()</f>
        <v>#N/A</v>
      </c>
      <c r="I67" s="112">
        <f>IF(ISNUMBER('将来負担比率（分子）の構造'!K$53), IF('将来負担比率（分子）の構造'!K$53 &lt; 0, 0, '将来負担比率（分子）の構造'!K$53), NA())</f>
        <v>1509056</v>
      </c>
      <c r="J67" s="112" t="e">
        <f>NA()</f>
        <v>#N/A</v>
      </c>
      <c r="K67" s="112" t="e">
        <f>NA()</f>
        <v>#N/A</v>
      </c>
      <c r="L67" s="112">
        <f>IF(ISNUMBER('将来負担比率（分子）の構造'!L$53), IF('将来負担比率（分子）の構造'!L$53 &lt; 0, 0, '将来負担比率（分子）の構造'!L$53), NA())</f>
        <v>1058739</v>
      </c>
      <c r="M67" s="112" t="e">
        <f>NA()</f>
        <v>#N/A</v>
      </c>
      <c r="N67" s="112" t="e">
        <f>NA()</f>
        <v>#N/A</v>
      </c>
      <c r="O67" s="112">
        <f>IF(ISNUMBER('将来負担比率（分子）の構造'!M$53), IF('将来負担比率（分子）の構造'!M$53 &lt; 0, 0, '将来負担比率（分子）の構造'!M$53), NA())</f>
        <v>698845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3" t="s">
        <v>164</v>
      </c>
      <c r="DD1" s="694"/>
      <c r="DE1" s="694"/>
      <c r="DF1" s="694"/>
      <c r="DG1" s="694"/>
      <c r="DH1" s="694"/>
      <c r="DI1" s="695"/>
      <c r="DK1" s="693" t="s">
        <v>165</v>
      </c>
      <c r="DL1" s="694"/>
      <c r="DM1" s="694"/>
      <c r="DN1" s="694"/>
      <c r="DO1" s="694"/>
      <c r="DP1" s="694"/>
      <c r="DQ1" s="694"/>
      <c r="DR1" s="694"/>
      <c r="DS1" s="694"/>
      <c r="DT1" s="694"/>
      <c r="DU1" s="694"/>
      <c r="DV1" s="694"/>
      <c r="DW1" s="694"/>
      <c r="DX1" s="695"/>
      <c r="DY1" s="164"/>
      <c r="DZ1" s="164"/>
      <c r="EA1" s="164"/>
      <c r="EB1" s="164"/>
      <c r="EC1" s="164"/>
      <c r="ED1" s="164"/>
      <c r="EE1" s="164"/>
      <c r="EF1" s="164"/>
      <c r="EG1" s="164"/>
      <c r="EH1" s="164"/>
    </row>
    <row r="2" spans="2:138" ht="22.5" customHeight="1">
      <c r="B2" s="166" t="s">
        <v>166</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3" t="s">
        <v>167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486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5"/>
      <c r="BY3" s="663" t="s">
        <v>168</v>
      </c>
      <c r="BZ3" s="664"/>
      <c r="CA3" s="664"/>
      <c r="CB3" s="664"/>
      <c r="CC3" s="664"/>
      <c r="CD3" s="664"/>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5"/>
    </row>
    <row r="4" spans="2:138" ht="11.25" customHeight="1">
      <c r="B4" s="663" t="s">
        <v>1</v>
      </c>
      <c r="C4" s="664"/>
      <c r="D4" s="664"/>
      <c r="E4" s="664"/>
      <c r="F4" s="664"/>
      <c r="G4" s="664"/>
      <c r="H4" s="664"/>
      <c r="I4" s="664"/>
      <c r="J4" s="664"/>
      <c r="K4" s="664"/>
      <c r="L4" s="664"/>
      <c r="M4" s="664"/>
      <c r="N4" s="664"/>
      <c r="O4" s="664"/>
      <c r="P4" s="664"/>
      <c r="Q4" s="665"/>
      <c r="R4" s="663" t="s">
        <v>169</v>
      </c>
      <c r="S4" s="664"/>
      <c r="T4" s="664"/>
      <c r="U4" s="664"/>
      <c r="V4" s="664"/>
      <c r="W4" s="664"/>
      <c r="X4" s="664"/>
      <c r="Y4" s="665"/>
      <c r="Z4" s="663" t="s">
        <v>170</v>
      </c>
      <c r="AA4" s="664"/>
      <c r="AB4" s="664"/>
      <c r="AC4" s="665"/>
      <c r="AD4" s="663" t="s">
        <v>171</v>
      </c>
      <c r="AE4" s="664"/>
      <c r="AF4" s="664"/>
      <c r="AG4" s="664"/>
      <c r="AH4" s="664"/>
      <c r="AI4" s="664"/>
      <c r="AJ4" s="664"/>
      <c r="AK4" s="665"/>
      <c r="AL4" s="663" t="s">
        <v>170</v>
      </c>
      <c r="AM4" s="664"/>
      <c r="AN4" s="664"/>
      <c r="AO4" s="665"/>
      <c r="AP4" s="696" t="s">
        <v>172</v>
      </c>
      <c r="AQ4" s="696"/>
      <c r="AR4" s="696"/>
      <c r="AS4" s="696"/>
      <c r="AT4" s="696"/>
      <c r="AU4" s="696"/>
      <c r="AV4" s="696"/>
      <c r="AW4" s="696"/>
      <c r="AX4" s="696"/>
      <c r="AY4" s="696"/>
      <c r="AZ4" s="696"/>
      <c r="BA4" s="696"/>
      <c r="BB4" s="696"/>
      <c r="BC4" s="696"/>
      <c r="BD4" s="696" t="s">
        <v>173</v>
      </c>
      <c r="BE4" s="696"/>
      <c r="BF4" s="696"/>
      <c r="BG4" s="696"/>
      <c r="BH4" s="696"/>
      <c r="BI4" s="696"/>
      <c r="BJ4" s="696"/>
      <c r="BK4" s="696"/>
      <c r="BL4" s="696" t="s">
        <v>170</v>
      </c>
      <c r="BM4" s="696"/>
      <c r="BN4" s="696"/>
      <c r="BO4" s="696"/>
      <c r="BP4" s="696" t="s">
        <v>174</v>
      </c>
      <c r="BQ4" s="696"/>
      <c r="BR4" s="696"/>
      <c r="BS4" s="696"/>
      <c r="BT4" s="696"/>
      <c r="BU4" s="696"/>
      <c r="BV4" s="696"/>
      <c r="BW4" s="696"/>
      <c r="BY4" s="663" t="s">
        <v>175</v>
      </c>
      <c r="BZ4" s="664"/>
      <c r="CA4" s="664"/>
      <c r="CB4" s="664"/>
      <c r="CC4" s="664"/>
      <c r="CD4" s="664"/>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5"/>
    </row>
    <row r="5" spans="2:138" s="169" customFormat="1" ht="11.25" customHeight="1">
      <c r="B5" s="655" t="s">
        <v>176</v>
      </c>
      <c r="C5" s="656"/>
      <c r="D5" s="656"/>
      <c r="E5" s="656"/>
      <c r="F5" s="656"/>
      <c r="G5" s="656"/>
      <c r="H5" s="656"/>
      <c r="I5" s="656"/>
      <c r="J5" s="656"/>
      <c r="K5" s="656"/>
      <c r="L5" s="656"/>
      <c r="M5" s="656"/>
      <c r="N5" s="656"/>
      <c r="O5" s="656"/>
      <c r="P5" s="656"/>
      <c r="Q5" s="657"/>
      <c r="R5" s="684">
        <v>5317961378</v>
      </c>
      <c r="S5" s="667"/>
      <c r="T5" s="667"/>
      <c r="U5" s="667"/>
      <c r="V5" s="667"/>
      <c r="W5" s="667"/>
      <c r="X5" s="667"/>
      <c r="Y5" s="668"/>
      <c r="Z5" s="690">
        <v>74.7</v>
      </c>
      <c r="AA5" s="690"/>
      <c r="AB5" s="690"/>
      <c r="AC5" s="690"/>
      <c r="AD5" s="691">
        <v>3876476232</v>
      </c>
      <c r="AE5" s="691"/>
      <c r="AF5" s="691"/>
      <c r="AG5" s="691"/>
      <c r="AH5" s="691"/>
      <c r="AI5" s="691"/>
      <c r="AJ5" s="691"/>
      <c r="AK5" s="691"/>
      <c r="AL5" s="692">
        <v>93.4</v>
      </c>
      <c r="AM5" s="677"/>
      <c r="AN5" s="677"/>
      <c r="AO5" s="678"/>
      <c r="AP5" s="655" t="s">
        <v>177</v>
      </c>
      <c r="AQ5" s="656"/>
      <c r="AR5" s="656"/>
      <c r="AS5" s="656"/>
      <c r="AT5" s="656"/>
      <c r="AU5" s="656"/>
      <c r="AV5" s="656"/>
      <c r="AW5" s="656"/>
      <c r="AX5" s="656"/>
      <c r="AY5" s="656"/>
      <c r="AZ5" s="656"/>
      <c r="BA5" s="656"/>
      <c r="BB5" s="656"/>
      <c r="BC5" s="657"/>
      <c r="BD5" s="630">
        <v>3178122675</v>
      </c>
      <c r="BE5" s="631"/>
      <c r="BF5" s="631"/>
      <c r="BG5" s="631"/>
      <c r="BH5" s="631"/>
      <c r="BI5" s="631"/>
      <c r="BJ5" s="631"/>
      <c r="BK5" s="632"/>
      <c r="BL5" s="681">
        <v>99.9</v>
      </c>
      <c r="BM5" s="681"/>
      <c r="BN5" s="681"/>
      <c r="BO5" s="681"/>
      <c r="BP5" s="682">
        <v>132380897</v>
      </c>
      <c r="BQ5" s="682"/>
      <c r="BR5" s="682"/>
      <c r="BS5" s="682"/>
      <c r="BT5" s="682"/>
      <c r="BU5" s="682"/>
      <c r="BV5" s="682"/>
      <c r="BW5" s="683"/>
      <c r="BY5" s="663" t="s">
        <v>172</v>
      </c>
      <c r="BZ5" s="664"/>
      <c r="CA5" s="664"/>
      <c r="CB5" s="664"/>
      <c r="CC5" s="664"/>
      <c r="CD5" s="664"/>
      <c r="CE5" s="664"/>
      <c r="CF5" s="664"/>
      <c r="CG5" s="664"/>
      <c r="CH5" s="664"/>
      <c r="CI5" s="664"/>
      <c r="CJ5" s="664"/>
      <c r="CK5" s="664"/>
      <c r="CL5" s="665"/>
      <c r="CM5" s="663" t="s">
        <v>178</v>
      </c>
      <c r="CN5" s="664"/>
      <c r="CO5" s="664"/>
      <c r="CP5" s="664"/>
      <c r="CQ5" s="664"/>
      <c r="CR5" s="664"/>
      <c r="CS5" s="664"/>
      <c r="CT5" s="665"/>
      <c r="CU5" s="663" t="s">
        <v>170</v>
      </c>
      <c r="CV5" s="664"/>
      <c r="CW5" s="664"/>
      <c r="CX5" s="665"/>
      <c r="CY5" s="663" t="s">
        <v>179</v>
      </c>
      <c r="CZ5" s="664"/>
      <c r="DA5" s="664"/>
      <c r="DB5" s="664"/>
      <c r="DC5" s="664"/>
      <c r="DD5" s="664"/>
      <c r="DE5" s="664"/>
      <c r="DF5" s="664"/>
      <c r="DG5" s="664"/>
      <c r="DH5" s="664"/>
      <c r="DI5" s="664"/>
      <c r="DJ5" s="664"/>
      <c r="DK5" s="665"/>
      <c r="DL5" s="663" t="s">
        <v>180</v>
      </c>
      <c r="DM5" s="664"/>
      <c r="DN5" s="664"/>
      <c r="DO5" s="664"/>
      <c r="DP5" s="664"/>
      <c r="DQ5" s="664"/>
      <c r="DR5" s="664"/>
      <c r="DS5" s="664"/>
      <c r="DT5" s="664"/>
      <c r="DU5" s="664"/>
      <c r="DV5" s="664"/>
      <c r="DW5" s="664"/>
      <c r="DX5" s="665"/>
    </row>
    <row r="6" spans="2:138" ht="11.25" customHeight="1">
      <c r="B6" s="627" t="s">
        <v>181</v>
      </c>
      <c r="C6" s="628"/>
      <c r="D6" s="628"/>
      <c r="E6" s="628"/>
      <c r="F6" s="628"/>
      <c r="G6" s="628"/>
      <c r="H6" s="628"/>
      <c r="I6" s="628"/>
      <c r="J6" s="628"/>
      <c r="K6" s="628"/>
      <c r="L6" s="628"/>
      <c r="M6" s="628"/>
      <c r="N6" s="628"/>
      <c r="O6" s="628"/>
      <c r="P6" s="628"/>
      <c r="Q6" s="629"/>
      <c r="R6" s="630">
        <v>235549363</v>
      </c>
      <c r="S6" s="631"/>
      <c r="T6" s="631"/>
      <c r="U6" s="631"/>
      <c r="V6" s="631"/>
      <c r="W6" s="631"/>
      <c r="X6" s="631"/>
      <c r="Y6" s="632"/>
      <c r="Z6" s="681">
        <v>3.3</v>
      </c>
      <c r="AA6" s="681"/>
      <c r="AB6" s="681"/>
      <c r="AC6" s="681"/>
      <c r="AD6" s="682">
        <v>235549363</v>
      </c>
      <c r="AE6" s="682"/>
      <c r="AF6" s="682"/>
      <c r="AG6" s="682"/>
      <c r="AH6" s="682"/>
      <c r="AI6" s="682"/>
      <c r="AJ6" s="682"/>
      <c r="AK6" s="682"/>
      <c r="AL6" s="679">
        <v>5.7</v>
      </c>
      <c r="AM6" s="644"/>
      <c r="AN6" s="644"/>
      <c r="AO6" s="659"/>
      <c r="AP6" s="627" t="s">
        <v>182</v>
      </c>
      <c r="AQ6" s="628"/>
      <c r="AR6" s="628"/>
      <c r="AS6" s="628"/>
      <c r="AT6" s="628"/>
      <c r="AU6" s="628"/>
      <c r="AV6" s="628"/>
      <c r="AW6" s="628"/>
      <c r="AX6" s="628"/>
      <c r="AY6" s="628"/>
      <c r="AZ6" s="628"/>
      <c r="BA6" s="628"/>
      <c r="BB6" s="628"/>
      <c r="BC6" s="629"/>
      <c r="BD6" s="630">
        <v>3178122675</v>
      </c>
      <c r="BE6" s="631"/>
      <c r="BF6" s="631"/>
      <c r="BG6" s="631"/>
      <c r="BH6" s="631"/>
      <c r="BI6" s="631"/>
      <c r="BJ6" s="631"/>
      <c r="BK6" s="632"/>
      <c r="BL6" s="681">
        <v>99.9</v>
      </c>
      <c r="BM6" s="681"/>
      <c r="BN6" s="681"/>
      <c r="BO6" s="681"/>
      <c r="BP6" s="682">
        <v>132380897</v>
      </c>
      <c r="BQ6" s="682"/>
      <c r="BR6" s="682"/>
      <c r="BS6" s="682"/>
      <c r="BT6" s="682"/>
      <c r="BU6" s="682"/>
      <c r="BV6" s="682"/>
      <c r="BW6" s="683"/>
      <c r="BY6" s="655" t="s">
        <v>183</v>
      </c>
      <c r="BZ6" s="656"/>
      <c r="CA6" s="656"/>
      <c r="CB6" s="656"/>
      <c r="CC6" s="656"/>
      <c r="CD6" s="656"/>
      <c r="CE6" s="656"/>
      <c r="CF6" s="656"/>
      <c r="CG6" s="656"/>
      <c r="CH6" s="656"/>
      <c r="CI6" s="656"/>
      <c r="CJ6" s="656"/>
      <c r="CK6" s="656"/>
      <c r="CL6" s="657"/>
      <c r="CM6" s="630">
        <v>5639510</v>
      </c>
      <c r="CN6" s="631"/>
      <c r="CO6" s="631"/>
      <c r="CP6" s="631"/>
      <c r="CQ6" s="631"/>
      <c r="CR6" s="631"/>
      <c r="CS6" s="631"/>
      <c r="CT6" s="632"/>
      <c r="CU6" s="681">
        <v>0.1</v>
      </c>
      <c r="CV6" s="681"/>
      <c r="CW6" s="681"/>
      <c r="CX6" s="681"/>
      <c r="CY6" s="618" t="s">
        <v>184</v>
      </c>
      <c r="CZ6" s="631"/>
      <c r="DA6" s="631"/>
      <c r="DB6" s="631"/>
      <c r="DC6" s="631"/>
      <c r="DD6" s="631"/>
      <c r="DE6" s="631"/>
      <c r="DF6" s="631"/>
      <c r="DG6" s="631"/>
      <c r="DH6" s="631"/>
      <c r="DI6" s="631"/>
      <c r="DJ6" s="631"/>
      <c r="DK6" s="632"/>
      <c r="DL6" s="618">
        <v>5633087</v>
      </c>
      <c r="DM6" s="631"/>
      <c r="DN6" s="631"/>
      <c r="DO6" s="631"/>
      <c r="DP6" s="631"/>
      <c r="DQ6" s="631"/>
      <c r="DR6" s="631"/>
      <c r="DS6" s="631"/>
      <c r="DT6" s="631"/>
      <c r="DU6" s="631"/>
      <c r="DV6" s="631"/>
      <c r="DW6" s="631"/>
      <c r="DX6" s="688"/>
    </row>
    <row r="7" spans="2:138" ht="11.25" customHeight="1">
      <c r="B7" s="627" t="s">
        <v>185</v>
      </c>
      <c r="C7" s="628"/>
      <c r="D7" s="628"/>
      <c r="E7" s="628"/>
      <c r="F7" s="628"/>
      <c r="G7" s="628"/>
      <c r="H7" s="628"/>
      <c r="I7" s="628"/>
      <c r="J7" s="628"/>
      <c r="K7" s="628"/>
      <c r="L7" s="628"/>
      <c r="M7" s="628"/>
      <c r="N7" s="628"/>
      <c r="O7" s="628"/>
      <c r="P7" s="628"/>
      <c r="Q7" s="629"/>
      <c r="R7" s="630">
        <v>2082926</v>
      </c>
      <c r="S7" s="631"/>
      <c r="T7" s="631"/>
      <c r="U7" s="631"/>
      <c r="V7" s="631"/>
      <c r="W7" s="631"/>
      <c r="X7" s="631"/>
      <c r="Y7" s="632"/>
      <c r="Z7" s="681">
        <v>0</v>
      </c>
      <c r="AA7" s="681"/>
      <c r="AB7" s="681"/>
      <c r="AC7" s="681"/>
      <c r="AD7" s="682">
        <v>2082926</v>
      </c>
      <c r="AE7" s="682"/>
      <c r="AF7" s="682"/>
      <c r="AG7" s="682"/>
      <c r="AH7" s="682"/>
      <c r="AI7" s="682"/>
      <c r="AJ7" s="682"/>
      <c r="AK7" s="682"/>
      <c r="AL7" s="679">
        <v>0.1</v>
      </c>
      <c r="AM7" s="644"/>
      <c r="AN7" s="644"/>
      <c r="AO7" s="659"/>
      <c r="AP7" s="627" t="s">
        <v>186</v>
      </c>
      <c r="AQ7" s="628"/>
      <c r="AR7" s="628"/>
      <c r="AS7" s="628"/>
      <c r="AT7" s="628"/>
      <c r="AU7" s="628"/>
      <c r="AV7" s="628"/>
      <c r="AW7" s="628"/>
      <c r="AX7" s="628"/>
      <c r="AY7" s="628"/>
      <c r="AZ7" s="628"/>
      <c r="BA7" s="628"/>
      <c r="BB7" s="628"/>
      <c r="BC7" s="629"/>
      <c r="BD7" s="630">
        <v>1110282832</v>
      </c>
      <c r="BE7" s="631"/>
      <c r="BF7" s="631"/>
      <c r="BG7" s="631"/>
      <c r="BH7" s="631"/>
      <c r="BI7" s="631"/>
      <c r="BJ7" s="631"/>
      <c r="BK7" s="632"/>
      <c r="BL7" s="681">
        <v>34.9</v>
      </c>
      <c r="BM7" s="681"/>
      <c r="BN7" s="681"/>
      <c r="BO7" s="681"/>
      <c r="BP7" s="682">
        <v>46039550</v>
      </c>
      <c r="BQ7" s="682"/>
      <c r="BR7" s="682"/>
      <c r="BS7" s="682"/>
      <c r="BT7" s="682"/>
      <c r="BU7" s="682"/>
      <c r="BV7" s="682"/>
      <c r="BW7" s="683"/>
      <c r="BY7" s="627" t="s">
        <v>187</v>
      </c>
      <c r="BZ7" s="628"/>
      <c r="CA7" s="628"/>
      <c r="CB7" s="628"/>
      <c r="CC7" s="628"/>
      <c r="CD7" s="628"/>
      <c r="CE7" s="628"/>
      <c r="CF7" s="628"/>
      <c r="CG7" s="628"/>
      <c r="CH7" s="628"/>
      <c r="CI7" s="628"/>
      <c r="CJ7" s="628"/>
      <c r="CK7" s="628"/>
      <c r="CL7" s="629"/>
      <c r="CM7" s="630">
        <v>344646973</v>
      </c>
      <c r="CN7" s="631"/>
      <c r="CO7" s="631"/>
      <c r="CP7" s="631"/>
      <c r="CQ7" s="631"/>
      <c r="CR7" s="631"/>
      <c r="CS7" s="631"/>
      <c r="CT7" s="632"/>
      <c r="CU7" s="681">
        <v>5.0999999999999996</v>
      </c>
      <c r="CV7" s="681"/>
      <c r="CW7" s="681"/>
      <c r="CX7" s="681"/>
      <c r="CY7" s="618">
        <v>80696065</v>
      </c>
      <c r="CZ7" s="631"/>
      <c r="DA7" s="631"/>
      <c r="DB7" s="631"/>
      <c r="DC7" s="631"/>
      <c r="DD7" s="631"/>
      <c r="DE7" s="631"/>
      <c r="DF7" s="631"/>
      <c r="DG7" s="631"/>
      <c r="DH7" s="631"/>
      <c r="DI7" s="631"/>
      <c r="DJ7" s="631"/>
      <c r="DK7" s="632"/>
      <c r="DL7" s="618">
        <v>318893806</v>
      </c>
      <c r="DM7" s="631"/>
      <c r="DN7" s="631"/>
      <c r="DO7" s="631"/>
      <c r="DP7" s="631"/>
      <c r="DQ7" s="631"/>
      <c r="DR7" s="631"/>
      <c r="DS7" s="631"/>
      <c r="DT7" s="631"/>
      <c r="DU7" s="631"/>
      <c r="DV7" s="631"/>
      <c r="DW7" s="631"/>
      <c r="DX7" s="688"/>
    </row>
    <row r="8" spans="2:138" ht="11.25" customHeight="1">
      <c r="B8" s="627" t="s">
        <v>188</v>
      </c>
      <c r="C8" s="628"/>
      <c r="D8" s="628"/>
      <c r="E8" s="628"/>
      <c r="F8" s="628"/>
      <c r="G8" s="628"/>
      <c r="H8" s="628"/>
      <c r="I8" s="628"/>
      <c r="J8" s="628"/>
      <c r="K8" s="628"/>
      <c r="L8" s="628"/>
      <c r="M8" s="628"/>
      <c r="N8" s="628"/>
      <c r="O8" s="628"/>
      <c r="P8" s="628"/>
      <c r="Q8" s="629"/>
      <c r="R8" s="630" t="s">
        <v>100</v>
      </c>
      <c r="S8" s="631"/>
      <c r="T8" s="631"/>
      <c r="U8" s="631"/>
      <c r="V8" s="631"/>
      <c r="W8" s="631"/>
      <c r="X8" s="631"/>
      <c r="Y8" s="632"/>
      <c r="Z8" s="681" t="s">
        <v>100</v>
      </c>
      <c r="AA8" s="681"/>
      <c r="AB8" s="681"/>
      <c r="AC8" s="681"/>
      <c r="AD8" s="682" t="s">
        <v>100</v>
      </c>
      <c r="AE8" s="682"/>
      <c r="AF8" s="682"/>
      <c r="AG8" s="682"/>
      <c r="AH8" s="682"/>
      <c r="AI8" s="682"/>
      <c r="AJ8" s="682"/>
      <c r="AK8" s="682"/>
      <c r="AL8" s="679" t="s">
        <v>100</v>
      </c>
      <c r="AM8" s="644"/>
      <c r="AN8" s="644"/>
      <c r="AO8" s="659"/>
      <c r="AP8" s="627" t="s">
        <v>189</v>
      </c>
      <c r="AQ8" s="628"/>
      <c r="AR8" s="628"/>
      <c r="AS8" s="628"/>
      <c r="AT8" s="628"/>
      <c r="AU8" s="628"/>
      <c r="AV8" s="628"/>
      <c r="AW8" s="628"/>
      <c r="AX8" s="628"/>
      <c r="AY8" s="628"/>
      <c r="AZ8" s="628"/>
      <c r="BA8" s="628"/>
      <c r="BB8" s="628"/>
      <c r="BC8" s="629"/>
      <c r="BD8" s="630">
        <v>10690574</v>
      </c>
      <c r="BE8" s="631"/>
      <c r="BF8" s="631"/>
      <c r="BG8" s="631"/>
      <c r="BH8" s="631"/>
      <c r="BI8" s="631"/>
      <c r="BJ8" s="631"/>
      <c r="BK8" s="632"/>
      <c r="BL8" s="681">
        <v>0.3</v>
      </c>
      <c r="BM8" s="681"/>
      <c r="BN8" s="681"/>
      <c r="BO8" s="681"/>
      <c r="BP8" s="682" t="s">
        <v>100</v>
      </c>
      <c r="BQ8" s="682"/>
      <c r="BR8" s="682"/>
      <c r="BS8" s="682"/>
      <c r="BT8" s="682"/>
      <c r="BU8" s="682"/>
      <c r="BV8" s="682"/>
      <c r="BW8" s="683"/>
      <c r="BY8" s="627" t="s">
        <v>190</v>
      </c>
      <c r="BZ8" s="628"/>
      <c r="CA8" s="628"/>
      <c r="CB8" s="628"/>
      <c r="CC8" s="628"/>
      <c r="CD8" s="628"/>
      <c r="CE8" s="628"/>
      <c r="CF8" s="628"/>
      <c r="CG8" s="628"/>
      <c r="CH8" s="628"/>
      <c r="CI8" s="628"/>
      <c r="CJ8" s="628"/>
      <c r="CK8" s="628"/>
      <c r="CL8" s="629"/>
      <c r="CM8" s="630">
        <v>1113685117</v>
      </c>
      <c r="CN8" s="631"/>
      <c r="CO8" s="631"/>
      <c r="CP8" s="631"/>
      <c r="CQ8" s="631"/>
      <c r="CR8" s="631"/>
      <c r="CS8" s="631"/>
      <c r="CT8" s="632"/>
      <c r="CU8" s="681">
        <v>16.5</v>
      </c>
      <c r="CV8" s="681"/>
      <c r="CW8" s="681"/>
      <c r="CX8" s="681"/>
      <c r="CY8" s="618">
        <v>44669177</v>
      </c>
      <c r="CZ8" s="631"/>
      <c r="DA8" s="631"/>
      <c r="DB8" s="631"/>
      <c r="DC8" s="631"/>
      <c r="DD8" s="631"/>
      <c r="DE8" s="631"/>
      <c r="DF8" s="631"/>
      <c r="DG8" s="631"/>
      <c r="DH8" s="631"/>
      <c r="DI8" s="631"/>
      <c r="DJ8" s="631"/>
      <c r="DK8" s="632"/>
      <c r="DL8" s="618">
        <v>1014843904</v>
      </c>
      <c r="DM8" s="631"/>
      <c r="DN8" s="631"/>
      <c r="DO8" s="631"/>
      <c r="DP8" s="631"/>
      <c r="DQ8" s="631"/>
      <c r="DR8" s="631"/>
      <c r="DS8" s="631"/>
      <c r="DT8" s="631"/>
      <c r="DU8" s="631"/>
      <c r="DV8" s="631"/>
      <c r="DW8" s="631"/>
      <c r="DX8" s="688"/>
    </row>
    <row r="9" spans="2:138" ht="11.25" customHeight="1">
      <c r="B9" s="627" t="s">
        <v>191</v>
      </c>
      <c r="C9" s="628"/>
      <c r="D9" s="628"/>
      <c r="E9" s="628"/>
      <c r="F9" s="628"/>
      <c r="G9" s="628"/>
      <c r="H9" s="628"/>
      <c r="I9" s="628"/>
      <c r="J9" s="628"/>
      <c r="K9" s="628"/>
      <c r="L9" s="628"/>
      <c r="M9" s="628"/>
      <c r="N9" s="628"/>
      <c r="O9" s="628"/>
      <c r="P9" s="628"/>
      <c r="Q9" s="629"/>
      <c r="R9" s="630">
        <v>338745</v>
      </c>
      <c r="S9" s="631"/>
      <c r="T9" s="631"/>
      <c r="U9" s="631"/>
      <c r="V9" s="631"/>
      <c r="W9" s="631"/>
      <c r="X9" s="631"/>
      <c r="Y9" s="632"/>
      <c r="Z9" s="681">
        <v>0</v>
      </c>
      <c r="AA9" s="681"/>
      <c r="AB9" s="681"/>
      <c r="AC9" s="681"/>
      <c r="AD9" s="682">
        <v>338745</v>
      </c>
      <c r="AE9" s="682"/>
      <c r="AF9" s="682"/>
      <c r="AG9" s="682"/>
      <c r="AH9" s="682"/>
      <c r="AI9" s="682"/>
      <c r="AJ9" s="682"/>
      <c r="AK9" s="682"/>
      <c r="AL9" s="679">
        <v>0</v>
      </c>
      <c r="AM9" s="644"/>
      <c r="AN9" s="644"/>
      <c r="AO9" s="659"/>
      <c r="AP9" s="627" t="s">
        <v>192</v>
      </c>
      <c r="AQ9" s="628"/>
      <c r="AR9" s="628"/>
      <c r="AS9" s="628"/>
      <c r="AT9" s="628"/>
      <c r="AU9" s="628"/>
      <c r="AV9" s="628"/>
      <c r="AW9" s="628"/>
      <c r="AX9" s="628"/>
      <c r="AY9" s="628"/>
      <c r="AZ9" s="628"/>
      <c r="BA9" s="628"/>
      <c r="BB9" s="628"/>
      <c r="BC9" s="629"/>
      <c r="BD9" s="630">
        <v>825072569</v>
      </c>
      <c r="BE9" s="631"/>
      <c r="BF9" s="631"/>
      <c r="BG9" s="631"/>
      <c r="BH9" s="631"/>
      <c r="BI9" s="631"/>
      <c r="BJ9" s="631"/>
      <c r="BK9" s="632"/>
      <c r="BL9" s="681">
        <v>25.9</v>
      </c>
      <c r="BM9" s="681"/>
      <c r="BN9" s="681"/>
      <c r="BO9" s="681"/>
      <c r="BP9" s="682" t="s">
        <v>100</v>
      </c>
      <c r="BQ9" s="682"/>
      <c r="BR9" s="682"/>
      <c r="BS9" s="682"/>
      <c r="BT9" s="682"/>
      <c r="BU9" s="682"/>
      <c r="BV9" s="682"/>
      <c r="BW9" s="683"/>
      <c r="BY9" s="627" t="s">
        <v>193</v>
      </c>
      <c r="BZ9" s="628"/>
      <c r="CA9" s="628"/>
      <c r="CB9" s="628"/>
      <c r="CC9" s="628"/>
      <c r="CD9" s="628"/>
      <c r="CE9" s="628"/>
      <c r="CF9" s="628"/>
      <c r="CG9" s="628"/>
      <c r="CH9" s="628"/>
      <c r="CI9" s="628"/>
      <c r="CJ9" s="628"/>
      <c r="CK9" s="628"/>
      <c r="CL9" s="629"/>
      <c r="CM9" s="630">
        <v>219404062</v>
      </c>
      <c r="CN9" s="631"/>
      <c r="CO9" s="631"/>
      <c r="CP9" s="631"/>
      <c r="CQ9" s="631"/>
      <c r="CR9" s="631"/>
      <c r="CS9" s="631"/>
      <c r="CT9" s="632"/>
      <c r="CU9" s="681">
        <v>3.3</v>
      </c>
      <c r="CV9" s="681"/>
      <c r="CW9" s="681"/>
      <c r="CX9" s="681"/>
      <c r="CY9" s="618">
        <v>28636291</v>
      </c>
      <c r="CZ9" s="631"/>
      <c r="DA9" s="631"/>
      <c r="DB9" s="631"/>
      <c r="DC9" s="631"/>
      <c r="DD9" s="631"/>
      <c r="DE9" s="631"/>
      <c r="DF9" s="631"/>
      <c r="DG9" s="631"/>
      <c r="DH9" s="631"/>
      <c r="DI9" s="631"/>
      <c r="DJ9" s="631"/>
      <c r="DK9" s="632"/>
      <c r="DL9" s="618">
        <v>172577505</v>
      </c>
      <c r="DM9" s="631"/>
      <c r="DN9" s="631"/>
      <c r="DO9" s="631"/>
      <c r="DP9" s="631"/>
      <c r="DQ9" s="631"/>
      <c r="DR9" s="631"/>
      <c r="DS9" s="631"/>
      <c r="DT9" s="631"/>
      <c r="DU9" s="631"/>
      <c r="DV9" s="631"/>
      <c r="DW9" s="631"/>
      <c r="DX9" s="688"/>
    </row>
    <row r="10" spans="2:138" ht="11.25" customHeight="1">
      <c r="B10" s="627" t="s">
        <v>194</v>
      </c>
      <c r="C10" s="628"/>
      <c r="D10" s="628"/>
      <c r="E10" s="628"/>
      <c r="F10" s="628"/>
      <c r="G10" s="628"/>
      <c r="H10" s="628"/>
      <c r="I10" s="628"/>
      <c r="J10" s="628"/>
      <c r="K10" s="628"/>
      <c r="L10" s="628"/>
      <c r="M10" s="628"/>
      <c r="N10" s="628"/>
      <c r="O10" s="628"/>
      <c r="P10" s="628"/>
      <c r="Q10" s="629"/>
      <c r="R10" s="630">
        <v>297867</v>
      </c>
      <c r="S10" s="631"/>
      <c r="T10" s="631"/>
      <c r="U10" s="631"/>
      <c r="V10" s="631"/>
      <c r="W10" s="631"/>
      <c r="X10" s="631"/>
      <c r="Y10" s="632"/>
      <c r="Z10" s="681">
        <v>0</v>
      </c>
      <c r="AA10" s="681"/>
      <c r="AB10" s="681"/>
      <c r="AC10" s="681"/>
      <c r="AD10" s="682">
        <v>297867</v>
      </c>
      <c r="AE10" s="682"/>
      <c r="AF10" s="682"/>
      <c r="AG10" s="682"/>
      <c r="AH10" s="682"/>
      <c r="AI10" s="682"/>
      <c r="AJ10" s="682"/>
      <c r="AK10" s="682"/>
      <c r="AL10" s="679">
        <v>0</v>
      </c>
      <c r="AM10" s="644"/>
      <c r="AN10" s="644"/>
      <c r="AO10" s="659"/>
      <c r="AP10" s="627" t="s">
        <v>195</v>
      </c>
      <c r="AQ10" s="628"/>
      <c r="AR10" s="628"/>
      <c r="AS10" s="628"/>
      <c r="AT10" s="628"/>
      <c r="AU10" s="628"/>
      <c r="AV10" s="628"/>
      <c r="AW10" s="628"/>
      <c r="AX10" s="628"/>
      <c r="AY10" s="628"/>
      <c r="AZ10" s="628"/>
      <c r="BA10" s="628"/>
      <c r="BB10" s="628"/>
      <c r="BC10" s="629"/>
      <c r="BD10" s="630">
        <v>23154459</v>
      </c>
      <c r="BE10" s="631"/>
      <c r="BF10" s="631"/>
      <c r="BG10" s="631"/>
      <c r="BH10" s="631"/>
      <c r="BI10" s="631"/>
      <c r="BJ10" s="631"/>
      <c r="BK10" s="632"/>
      <c r="BL10" s="681">
        <v>0.7</v>
      </c>
      <c r="BM10" s="681"/>
      <c r="BN10" s="681"/>
      <c r="BO10" s="681"/>
      <c r="BP10" s="682" t="s">
        <v>100</v>
      </c>
      <c r="BQ10" s="682"/>
      <c r="BR10" s="682"/>
      <c r="BS10" s="682"/>
      <c r="BT10" s="682"/>
      <c r="BU10" s="682"/>
      <c r="BV10" s="682"/>
      <c r="BW10" s="683"/>
      <c r="BY10" s="627" t="s">
        <v>196</v>
      </c>
      <c r="BZ10" s="628"/>
      <c r="CA10" s="628"/>
      <c r="CB10" s="628"/>
      <c r="CC10" s="628"/>
      <c r="CD10" s="628"/>
      <c r="CE10" s="628"/>
      <c r="CF10" s="628"/>
      <c r="CG10" s="628"/>
      <c r="CH10" s="628"/>
      <c r="CI10" s="628"/>
      <c r="CJ10" s="628"/>
      <c r="CK10" s="628"/>
      <c r="CL10" s="629"/>
      <c r="CM10" s="630">
        <v>28925252</v>
      </c>
      <c r="CN10" s="631"/>
      <c r="CO10" s="631"/>
      <c r="CP10" s="631"/>
      <c r="CQ10" s="631"/>
      <c r="CR10" s="631"/>
      <c r="CS10" s="631"/>
      <c r="CT10" s="632"/>
      <c r="CU10" s="681">
        <v>0.4</v>
      </c>
      <c r="CV10" s="681"/>
      <c r="CW10" s="681"/>
      <c r="CX10" s="681"/>
      <c r="CY10" s="618">
        <v>429495</v>
      </c>
      <c r="CZ10" s="631"/>
      <c r="DA10" s="631"/>
      <c r="DB10" s="631"/>
      <c r="DC10" s="631"/>
      <c r="DD10" s="631"/>
      <c r="DE10" s="631"/>
      <c r="DF10" s="631"/>
      <c r="DG10" s="631"/>
      <c r="DH10" s="631"/>
      <c r="DI10" s="631"/>
      <c r="DJ10" s="631"/>
      <c r="DK10" s="632"/>
      <c r="DL10" s="618">
        <v>25071232</v>
      </c>
      <c r="DM10" s="631"/>
      <c r="DN10" s="631"/>
      <c r="DO10" s="631"/>
      <c r="DP10" s="631"/>
      <c r="DQ10" s="631"/>
      <c r="DR10" s="631"/>
      <c r="DS10" s="631"/>
      <c r="DT10" s="631"/>
      <c r="DU10" s="631"/>
      <c r="DV10" s="631"/>
      <c r="DW10" s="631"/>
      <c r="DX10" s="688"/>
    </row>
    <row r="11" spans="2:138" ht="11.25" customHeight="1">
      <c r="B11" s="627" t="s">
        <v>197</v>
      </c>
      <c r="C11" s="628"/>
      <c r="D11" s="628"/>
      <c r="E11" s="628"/>
      <c r="F11" s="628"/>
      <c r="G11" s="628"/>
      <c r="H11" s="628"/>
      <c r="I11" s="628"/>
      <c r="J11" s="628"/>
      <c r="K11" s="628"/>
      <c r="L11" s="628"/>
      <c r="M11" s="628"/>
      <c r="N11" s="628"/>
      <c r="O11" s="628"/>
      <c r="P11" s="628"/>
      <c r="Q11" s="629"/>
      <c r="R11" s="630">
        <v>154836</v>
      </c>
      <c r="S11" s="631"/>
      <c r="T11" s="631"/>
      <c r="U11" s="631"/>
      <c r="V11" s="631"/>
      <c r="W11" s="631"/>
      <c r="X11" s="631"/>
      <c r="Y11" s="632"/>
      <c r="Z11" s="681">
        <v>0</v>
      </c>
      <c r="AA11" s="681"/>
      <c r="AB11" s="681"/>
      <c r="AC11" s="681"/>
      <c r="AD11" s="682">
        <v>154836</v>
      </c>
      <c r="AE11" s="682"/>
      <c r="AF11" s="682"/>
      <c r="AG11" s="682"/>
      <c r="AH11" s="682"/>
      <c r="AI11" s="682"/>
      <c r="AJ11" s="682"/>
      <c r="AK11" s="682"/>
      <c r="AL11" s="679">
        <v>0</v>
      </c>
      <c r="AM11" s="644"/>
      <c r="AN11" s="644"/>
      <c r="AO11" s="659"/>
      <c r="AP11" s="627" t="s">
        <v>198</v>
      </c>
      <c r="AQ11" s="628"/>
      <c r="AR11" s="628"/>
      <c r="AS11" s="628"/>
      <c r="AT11" s="628"/>
      <c r="AU11" s="628"/>
      <c r="AV11" s="628"/>
      <c r="AW11" s="628"/>
      <c r="AX11" s="628"/>
      <c r="AY11" s="628"/>
      <c r="AZ11" s="628"/>
      <c r="BA11" s="628"/>
      <c r="BB11" s="628"/>
      <c r="BC11" s="629"/>
      <c r="BD11" s="630">
        <v>200246607</v>
      </c>
      <c r="BE11" s="631"/>
      <c r="BF11" s="631"/>
      <c r="BG11" s="631"/>
      <c r="BH11" s="631"/>
      <c r="BI11" s="631"/>
      <c r="BJ11" s="631"/>
      <c r="BK11" s="632"/>
      <c r="BL11" s="681">
        <v>6.3</v>
      </c>
      <c r="BM11" s="681"/>
      <c r="BN11" s="681"/>
      <c r="BO11" s="681"/>
      <c r="BP11" s="682">
        <v>46039550</v>
      </c>
      <c r="BQ11" s="682"/>
      <c r="BR11" s="682"/>
      <c r="BS11" s="682"/>
      <c r="BT11" s="682"/>
      <c r="BU11" s="682"/>
      <c r="BV11" s="682"/>
      <c r="BW11" s="683"/>
      <c r="BY11" s="627" t="s">
        <v>199</v>
      </c>
      <c r="BZ11" s="628"/>
      <c r="CA11" s="628"/>
      <c r="CB11" s="628"/>
      <c r="CC11" s="628"/>
      <c r="CD11" s="628"/>
      <c r="CE11" s="628"/>
      <c r="CF11" s="628"/>
      <c r="CG11" s="628"/>
      <c r="CH11" s="628"/>
      <c r="CI11" s="628"/>
      <c r="CJ11" s="628"/>
      <c r="CK11" s="628"/>
      <c r="CL11" s="629"/>
      <c r="CM11" s="630">
        <v>22226436</v>
      </c>
      <c r="CN11" s="631"/>
      <c r="CO11" s="631"/>
      <c r="CP11" s="631"/>
      <c r="CQ11" s="631"/>
      <c r="CR11" s="631"/>
      <c r="CS11" s="631"/>
      <c r="CT11" s="632"/>
      <c r="CU11" s="681">
        <v>0.3</v>
      </c>
      <c r="CV11" s="681"/>
      <c r="CW11" s="681"/>
      <c r="CX11" s="681"/>
      <c r="CY11" s="618">
        <v>11733656</v>
      </c>
      <c r="CZ11" s="631"/>
      <c r="DA11" s="631"/>
      <c r="DB11" s="631"/>
      <c r="DC11" s="631"/>
      <c r="DD11" s="631"/>
      <c r="DE11" s="631"/>
      <c r="DF11" s="631"/>
      <c r="DG11" s="631"/>
      <c r="DH11" s="631"/>
      <c r="DI11" s="631"/>
      <c r="DJ11" s="631"/>
      <c r="DK11" s="632"/>
      <c r="DL11" s="618">
        <v>15636768</v>
      </c>
      <c r="DM11" s="631"/>
      <c r="DN11" s="631"/>
      <c r="DO11" s="631"/>
      <c r="DP11" s="631"/>
      <c r="DQ11" s="631"/>
      <c r="DR11" s="631"/>
      <c r="DS11" s="631"/>
      <c r="DT11" s="631"/>
      <c r="DU11" s="631"/>
      <c r="DV11" s="631"/>
      <c r="DW11" s="631"/>
      <c r="DX11" s="688"/>
    </row>
    <row r="12" spans="2:138" ht="11.25" customHeight="1">
      <c r="B12" s="627" t="s">
        <v>200</v>
      </c>
      <c r="C12" s="628"/>
      <c r="D12" s="628"/>
      <c r="E12" s="628"/>
      <c r="F12" s="628"/>
      <c r="G12" s="628"/>
      <c r="H12" s="628"/>
      <c r="I12" s="628"/>
      <c r="J12" s="628"/>
      <c r="K12" s="628"/>
      <c r="L12" s="628"/>
      <c r="M12" s="628"/>
      <c r="N12" s="628"/>
      <c r="O12" s="628"/>
      <c r="P12" s="628"/>
      <c r="Q12" s="629"/>
      <c r="R12" s="630">
        <v>232674989</v>
      </c>
      <c r="S12" s="631"/>
      <c r="T12" s="631"/>
      <c r="U12" s="631"/>
      <c r="V12" s="631"/>
      <c r="W12" s="631"/>
      <c r="X12" s="631"/>
      <c r="Y12" s="632"/>
      <c r="Z12" s="681">
        <v>3.3</v>
      </c>
      <c r="AA12" s="681"/>
      <c r="AB12" s="681"/>
      <c r="AC12" s="681"/>
      <c r="AD12" s="682">
        <v>232674989</v>
      </c>
      <c r="AE12" s="682"/>
      <c r="AF12" s="682"/>
      <c r="AG12" s="682"/>
      <c r="AH12" s="682"/>
      <c r="AI12" s="682"/>
      <c r="AJ12" s="682"/>
      <c r="AK12" s="682"/>
      <c r="AL12" s="679">
        <v>5.6</v>
      </c>
      <c r="AM12" s="644"/>
      <c r="AN12" s="644"/>
      <c r="AO12" s="659"/>
      <c r="AP12" s="627" t="s">
        <v>201</v>
      </c>
      <c r="AQ12" s="628"/>
      <c r="AR12" s="628"/>
      <c r="AS12" s="628"/>
      <c r="AT12" s="628"/>
      <c r="AU12" s="628"/>
      <c r="AV12" s="628"/>
      <c r="AW12" s="628"/>
      <c r="AX12" s="628"/>
      <c r="AY12" s="628"/>
      <c r="AZ12" s="628"/>
      <c r="BA12" s="628"/>
      <c r="BB12" s="628"/>
      <c r="BC12" s="629"/>
      <c r="BD12" s="630">
        <v>8122874</v>
      </c>
      <c r="BE12" s="631"/>
      <c r="BF12" s="631"/>
      <c r="BG12" s="631"/>
      <c r="BH12" s="631"/>
      <c r="BI12" s="631"/>
      <c r="BJ12" s="631"/>
      <c r="BK12" s="632"/>
      <c r="BL12" s="681">
        <v>0.3</v>
      </c>
      <c r="BM12" s="681"/>
      <c r="BN12" s="681"/>
      <c r="BO12" s="681"/>
      <c r="BP12" s="682" t="s">
        <v>100</v>
      </c>
      <c r="BQ12" s="682"/>
      <c r="BR12" s="682"/>
      <c r="BS12" s="682"/>
      <c r="BT12" s="682"/>
      <c r="BU12" s="682"/>
      <c r="BV12" s="682"/>
      <c r="BW12" s="683"/>
      <c r="BY12" s="627" t="s">
        <v>202</v>
      </c>
      <c r="BZ12" s="628"/>
      <c r="CA12" s="628"/>
      <c r="CB12" s="628"/>
      <c r="CC12" s="628"/>
      <c r="CD12" s="628"/>
      <c r="CE12" s="628"/>
      <c r="CF12" s="628"/>
      <c r="CG12" s="628"/>
      <c r="CH12" s="628"/>
      <c r="CI12" s="628"/>
      <c r="CJ12" s="628"/>
      <c r="CK12" s="628"/>
      <c r="CL12" s="629"/>
      <c r="CM12" s="630">
        <v>373374963</v>
      </c>
      <c r="CN12" s="631"/>
      <c r="CO12" s="631"/>
      <c r="CP12" s="631"/>
      <c r="CQ12" s="631"/>
      <c r="CR12" s="631"/>
      <c r="CS12" s="631"/>
      <c r="CT12" s="632"/>
      <c r="CU12" s="681">
        <v>5.5</v>
      </c>
      <c r="CV12" s="681"/>
      <c r="CW12" s="681"/>
      <c r="CX12" s="681"/>
      <c r="CY12" s="618">
        <v>16581626</v>
      </c>
      <c r="CZ12" s="631"/>
      <c r="DA12" s="631"/>
      <c r="DB12" s="631"/>
      <c r="DC12" s="631"/>
      <c r="DD12" s="631"/>
      <c r="DE12" s="631"/>
      <c r="DF12" s="631"/>
      <c r="DG12" s="631"/>
      <c r="DH12" s="631"/>
      <c r="DI12" s="631"/>
      <c r="DJ12" s="631"/>
      <c r="DK12" s="632"/>
      <c r="DL12" s="618">
        <v>133406413</v>
      </c>
      <c r="DM12" s="631"/>
      <c r="DN12" s="631"/>
      <c r="DO12" s="631"/>
      <c r="DP12" s="631"/>
      <c r="DQ12" s="631"/>
      <c r="DR12" s="631"/>
      <c r="DS12" s="631"/>
      <c r="DT12" s="631"/>
      <c r="DU12" s="631"/>
      <c r="DV12" s="631"/>
      <c r="DW12" s="631"/>
      <c r="DX12" s="688"/>
    </row>
    <row r="13" spans="2:138" ht="11.25" customHeight="1">
      <c r="B13" s="627" t="s">
        <v>203</v>
      </c>
      <c r="C13" s="628"/>
      <c r="D13" s="628"/>
      <c r="E13" s="628"/>
      <c r="F13" s="628"/>
      <c r="G13" s="628"/>
      <c r="H13" s="628"/>
      <c r="I13" s="628"/>
      <c r="J13" s="628"/>
      <c r="K13" s="628"/>
      <c r="L13" s="628"/>
      <c r="M13" s="628"/>
      <c r="N13" s="628"/>
      <c r="O13" s="628"/>
      <c r="P13" s="628"/>
      <c r="Q13" s="629"/>
      <c r="R13" s="630">
        <v>109</v>
      </c>
      <c r="S13" s="631"/>
      <c r="T13" s="631"/>
      <c r="U13" s="631"/>
      <c r="V13" s="631"/>
      <c r="W13" s="631"/>
      <c r="X13" s="631"/>
      <c r="Y13" s="632"/>
      <c r="Z13" s="681">
        <v>0</v>
      </c>
      <c r="AA13" s="681"/>
      <c r="AB13" s="681"/>
      <c r="AC13" s="681"/>
      <c r="AD13" s="682">
        <v>109</v>
      </c>
      <c r="AE13" s="682"/>
      <c r="AF13" s="682"/>
      <c r="AG13" s="682"/>
      <c r="AH13" s="682"/>
      <c r="AI13" s="682"/>
      <c r="AJ13" s="682"/>
      <c r="AK13" s="682"/>
      <c r="AL13" s="679">
        <v>0</v>
      </c>
      <c r="AM13" s="644"/>
      <c r="AN13" s="644"/>
      <c r="AO13" s="659"/>
      <c r="AP13" s="627" t="s">
        <v>204</v>
      </c>
      <c r="AQ13" s="628"/>
      <c r="AR13" s="628"/>
      <c r="AS13" s="628"/>
      <c r="AT13" s="628"/>
      <c r="AU13" s="628"/>
      <c r="AV13" s="628"/>
      <c r="AW13" s="628"/>
      <c r="AX13" s="628"/>
      <c r="AY13" s="628"/>
      <c r="AZ13" s="628"/>
      <c r="BA13" s="628"/>
      <c r="BB13" s="628"/>
      <c r="BC13" s="629"/>
      <c r="BD13" s="630">
        <v>27178041</v>
      </c>
      <c r="BE13" s="631"/>
      <c r="BF13" s="631"/>
      <c r="BG13" s="631"/>
      <c r="BH13" s="631"/>
      <c r="BI13" s="631"/>
      <c r="BJ13" s="631"/>
      <c r="BK13" s="632"/>
      <c r="BL13" s="681">
        <v>0.9</v>
      </c>
      <c r="BM13" s="681"/>
      <c r="BN13" s="681"/>
      <c r="BO13" s="681"/>
      <c r="BP13" s="682" t="s">
        <v>100</v>
      </c>
      <c r="BQ13" s="682"/>
      <c r="BR13" s="682"/>
      <c r="BS13" s="682"/>
      <c r="BT13" s="682"/>
      <c r="BU13" s="682"/>
      <c r="BV13" s="682"/>
      <c r="BW13" s="683"/>
      <c r="BY13" s="627" t="s">
        <v>205</v>
      </c>
      <c r="BZ13" s="628"/>
      <c r="CA13" s="628"/>
      <c r="CB13" s="628"/>
      <c r="CC13" s="628"/>
      <c r="CD13" s="628"/>
      <c r="CE13" s="628"/>
      <c r="CF13" s="628"/>
      <c r="CG13" s="628"/>
      <c r="CH13" s="628"/>
      <c r="CI13" s="628"/>
      <c r="CJ13" s="628"/>
      <c r="CK13" s="628"/>
      <c r="CL13" s="629"/>
      <c r="CM13" s="630">
        <v>909428064</v>
      </c>
      <c r="CN13" s="631"/>
      <c r="CO13" s="631"/>
      <c r="CP13" s="631"/>
      <c r="CQ13" s="631"/>
      <c r="CR13" s="631"/>
      <c r="CS13" s="631"/>
      <c r="CT13" s="632"/>
      <c r="CU13" s="681">
        <v>13.5</v>
      </c>
      <c r="CV13" s="681"/>
      <c r="CW13" s="681"/>
      <c r="CX13" s="681"/>
      <c r="CY13" s="618">
        <v>528436997</v>
      </c>
      <c r="CZ13" s="631"/>
      <c r="DA13" s="631"/>
      <c r="DB13" s="631"/>
      <c r="DC13" s="631"/>
      <c r="DD13" s="631"/>
      <c r="DE13" s="631"/>
      <c r="DF13" s="631"/>
      <c r="DG13" s="631"/>
      <c r="DH13" s="631"/>
      <c r="DI13" s="631"/>
      <c r="DJ13" s="631"/>
      <c r="DK13" s="632"/>
      <c r="DL13" s="618">
        <v>575503064</v>
      </c>
      <c r="DM13" s="631"/>
      <c r="DN13" s="631"/>
      <c r="DO13" s="631"/>
      <c r="DP13" s="631"/>
      <c r="DQ13" s="631"/>
      <c r="DR13" s="631"/>
      <c r="DS13" s="631"/>
      <c r="DT13" s="631"/>
      <c r="DU13" s="631"/>
      <c r="DV13" s="631"/>
      <c r="DW13" s="631"/>
      <c r="DX13" s="688"/>
    </row>
    <row r="14" spans="2:138" ht="11.25" customHeight="1">
      <c r="B14" s="627" t="s">
        <v>206</v>
      </c>
      <c r="C14" s="628"/>
      <c r="D14" s="628"/>
      <c r="E14" s="628"/>
      <c r="F14" s="628"/>
      <c r="G14" s="628"/>
      <c r="H14" s="628"/>
      <c r="I14" s="628"/>
      <c r="J14" s="628"/>
      <c r="K14" s="628"/>
      <c r="L14" s="628"/>
      <c r="M14" s="628"/>
      <c r="N14" s="628"/>
      <c r="O14" s="628"/>
      <c r="P14" s="628"/>
      <c r="Q14" s="629"/>
      <c r="R14" s="630">
        <v>4875162</v>
      </c>
      <c r="S14" s="631"/>
      <c r="T14" s="631"/>
      <c r="U14" s="631"/>
      <c r="V14" s="631"/>
      <c r="W14" s="631"/>
      <c r="X14" s="631"/>
      <c r="Y14" s="632"/>
      <c r="Z14" s="681">
        <v>0.1</v>
      </c>
      <c r="AA14" s="681"/>
      <c r="AB14" s="681"/>
      <c r="AC14" s="681"/>
      <c r="AD14" s="682">
        <v>4875162</v>
      </c>
      <c r="AE14" s="682"/>
      <c r="AF14" s="682"/>
      <c r="AG14" s="682"/>
      <c r="AH14" s="682"/>
      <c r="AI14" s="682"/>
      <c r="AJ14" s="682"/>
      <c r="AK14" s="682"/>
      <c r="AL14" s="679">
        <v>0.1</v>
      </c>
      <c r="AM14" s="644"/>
      <c r="AN14" s="644"/>
      <c r="AO14" s="659"/>
      <c r="AP14" s="627" t="s">
        <v>207</v>
      </c>
      <c r="AQ14" s="628"/>
      <c r="AR14" s="628"/>
      <c r="AS14" s="628"/>
      <c r="AT14" s="628"/>
      <c r="AU14" s="628"/>
      <c r="AV14" s="628"/>
      <c r="AW14" s="628"/>
      <c r="AX14" s="628"/>
      <c r="AY14" s="628"/>
      <c r="AZ14" s="628"/>
      <c r="BA14" s="628"/>
      <c r="BB14" s="628"/>
      <c r="BC14" s="629"/>
      <c r="BD14" s="630">
        <v>15817708</v>
      </c>
      <c r="BE14" s="631"/>
      <c r="BF14" s="631"/>
      <c r="BG14" s="631"/>
      <c r="BH14" s="631"/>
      <c r="BI14" s="631"/>
      <c r="BJ14" s="631"/>
      <c r="BK14" s="632"/>
      <c r="BL14" s="681">
        <v>0.5</v>
      </c>
      <c r="BM14" s="681"/>
      <c r="BN14" s="681"/>
      <c r="BO14" s="681"/>
      <c r="BP14" s="682" t="s">
        <v>100</v>
      </c>
      <c r="BQ14" s="682"/>
      <c r="BR14" s="682"/>
      <c r="BS14" s="682"/>
      <c r="BT14" s="682"/>
      <c r="BU14" s="682"/>
      <c r="BV14" s="682"/>
      <c r="BW14" s="683"/>
      <c r="BY14" s="627" t="s">
        <v>208</v>
      </c>
      <c r="BZ14" s="628"/>
      <c r="CA14" s="628"/>
      <c r="CB14" s="628"/>
      <c r="CC14" s="628"/>
      <c r="CD14" s="628"/>
      <c r="CE14" s="628"/>
      <c r="CF14" s="628"/>
      <c r="CG14" s="628"/>
      <c r="CH14" s="628"/>
      <c r="CI14" s="628"/>
      <c r="CJ14" s="628"/>
      <c r="CK14" s="628"/>
      <c r="CL14" s="629"/>
      <c r="CM14" s="630">
        <v>623195717</v>
      </c>
      <c r="CN14" s="631"/>
      <c r="CO14" s="631"/>
      <c r="CP14" s="631"/>
      <c r="CQ14" s="631"/>
      <c r="CR14" s="631"/>
      <c r="CS14" s="631"/>
      <c r="CT14" s="632"/>
      <c r="CU14" s="681">
        <v>9.1999999999999993</v>
      </c>
      <c r="CV14" s="681"/>
      <c r="CW14" s="681"/>
      <c r="CX14" s="681"/>
      <c r="CY14" s="618">
        <v>52870677</v>
      </c>
      <c r="CZ14" s="631"/>
      <c r="DA14" s="631"/>
      <c r="DB14" s="631"/>
      <c r="DC14" s="631"/>
      <c r="DD14" s="631"/>
      <c r="DE14" s="631"/>
      <c r="DF14" s="631"/>
      <c r="DG14" s="631"/>
      <c r="DH14" s="631"/>
      <c r="DI14" s="631"/>
      <c r="DJ14" s="631"/>
      <c r="DK14" s="632"/>
      <c r="DL14" s="618">
        <v>577914265</v>
      </c>
      <c r="DM14" s="631"/>
      <c r="DN14" s="631"/>
      <c r="DO14" s="631"/>
      <c r="DP14" s="631"/>
      <c r="DQ14" s="631"/>
      <c r="DR14" s="631"/>
      <c r="DS14" s="631"/>
      <c r="DT14" s="631"/>
      <c r="DU14" s="631"/>
      <c r="DV14" s="631"/>
      <c r="DW14" s="631"/>
      <c r="DX14" s="688"/>
    </row>
    <row r="15" spans="2:138" ht="11.25" customHeight="1">
      <c r="B15" s="627" t="s">
        <v>209</v>
      </c>
      <c r="C15" s="628"/>
      <c r="D15" s="628"/>
      <c r="E15" s="628"/>
      <c r="F15" s="628"/>
      <c r="G15" s="628"/>
      <c r="H15" s="628"/>
      <c r="I15" s="628"/>
      <c r="J15" s="628"/>
      <c r="K15" s="628"/>
      <c r="L15" s="628"/>
      <c r="M15" s="628"/>
      <c r="N15" s="628"/>
      <c r="O15" s="628"/>
      <c r="P15" s="628"/>
      <c r="Q15" s="629"/>
      <c r="R15" s="630" t="s">
        <v>184</v>
      </c>
      <c r="S15" s="631"/>
      <c r="T15" s="631"/>
      <c r="U15" s="631"/>
      <c r="V15" s="631"/>
      <c r="W15" s="631"/>
      <c r="X15" s="631"/>
      <c r="Y15" s="632"/>
      <c r="Z15" s="681" t="s">
        <v>184</v>
      </c>
      <c r="AA15" s="681"/>
      <c r="AB15" s="681"/>
      <c r="AC15" s="681"/>
      <c r="AD15" s="682" t="s">
        <v>184</v>
      </c>
      <c r="AE15" s="682"/>
      <c r="AF15" s="682"/>
      <c r="AG15" s="682"/>
      <c r="AH15" s="682"/>
      <c r="AI15" s="682"/>
      <c r="AJ15" s="682"/>
      <c r="AK15" s="682"/>
      <c r="AL15" s="679" t="s">
        <v>184</v>
      </c>
      <c r="AM15" s="644"/>
      <c r="AN15" s="644"/>
      <c r="AO15" s="659"/>
      <c r="AP15" s="627" t="s">
        <v>210</v>
      </c>
      <c r="AQ15" s="628"/>
      <c r="AR15" s="628"/>
      <c r="AS15" s="628"/>
      <c r="AT15" s="628"/>
      <c r="AU15" s="628"/>
      <c r="AV15" s="628"/>
      <c r="AW15" s="628"/>
      <c r="AX15" s="628"/>
      <c r="AY15" s="628"/>
      <c r="AZ15" s="628"/>
      <c r="BA15" s="628"/>
      <c r="BB15" s="628"/>
      <c r="BC15" s="629"/>
      <c r="BD15" s="630">
        <v>1093913085</v>
      </c>
      <c r="BE15" s="631"/>
      <c r="BF15" s="631"/>
      <c r="BG15" s="631"/>
      <c r="BH15" s="631"/>
      <c r="BI15" s="631"/>
      <c r="BJ15" s="631"/>
      <c r="BK15" s="632"/>
      <c r="BL15" s="681">
        <v>34.4</v>
      </c>
      <c r="BM15" s="681"/>
      <c r="BN15" s="681"/>
      <c r="BO15" s="681"/>
      <c r="BP15" s="682">
        <v>86341347</v>
      </c>
      <c r="BQ15" s="682"/>
      <c r="BR15" s="682"/>
      <c r="BS15" s="682"/>
      <c r="BT15" s="682"/>
      <c r="BU15" s="682"/>
      <c r="BV15" s="682"/>
      <c r="BW15" s="683"/>
      <c r="BY15" s="627" t="s">
        <v>211</v>
      </c>
      <c r="BZ15" s="628"/>
      <c r="CA15" s="628"/>
      <c r="CB15" s="628"/>
      <c r="CC15" s="628"/>
      <c r="CD15" s="628"/>
      <c r="CE15" s="628"/>
      <c r="CF15" s="628"/>
      <c r="CG15" s="628"/>
      <c r="CH15" s="628"/>
      <c r="CI15" s="628"/>
      <c r="CJ15" s="628"/>
      <c r="CK15" s="628"/>
      <c r="CL15" s="629"/>
      <c r="CM15" s="630">
        <v>225507676</v>
      </c>
      <c r="CN15" s="631"/>
      <c r="CO15" s="631"/>
      <c r="CP15" s="631"/>
      <c r="CQ15" s="631"/>
      <c r="CR15" s="631"/>
      <c r="CS15" s="631"/>
      <c r="CT15" s="632"/>
      <c r="CU15" s="681">
        <v>3.3</v>
      </c>
      <c r="CV15" s="681"/>
      <c r="CW15" s="681"/>
      <c r="CX15" s="681"/>
      <c r="CY15" s="618">
        <v>20612506</v>
      </c>
      <c r="CZ15" s="631"/>
      <c r="DA15" s="631"/>
      <c r="DB15" s="631"/>
      <c r="DC15" s="631"/>
      <c r="DD15" s="631"/>
      <c r="DE15" s="631"/>
      <c r="DF15" s="631"/>
      <c r="DG15" s="631"/>
      <c r="DH15" s="631"/>
      <c r="DI15" s="631"/>
      <c r="DJ15" s="631"/>
      <c r="DK15" s="632"/>
      <c r="DL15" s="618">
        <v>176131650</v>
      </c>
      <c r="DM15" s="631"/>
      <c r="DN15" s="631"/>
      <c r="DO15" s="631"/>
      <c r="DP15" s="631"/>
      <c r="DQ15" s="631"/>
      <c r="DR15" s="631"/>
      <c r="DS15" s="631"/>
      <c r="DT15" s="631"/>
      <c r="DU15" s="631"/>
      <c r="DV15" s="631"/>
      <c r="DW15" s="631"/>
      <c r="DX15" s="688"/>
    </row>
    <row r="16" spans="2:138" ht="11.25" customHeight="1">
      <c r="B16" s="627" t="s">
        <v>212</v>
      </c>
      <c r="C16" s="628"/>
      <c r="D16" s="628"/>
      <c r="E16" s="628"/>
      <c r="F16" s="628"/>
      <c r="G16" s="628"/>
      <c r="H16" s="628"/>
      <c r="I16" s="628"/>
      <c r="J16" s="628"/>
      <c r="K16" s="628"/>
      <c r="L16" s="628"/>
      <c r="M16" s="628"/>
      <c r="N16" s="628"/>
      <c r="O16" s="628"/>
      <c r="P16" s="628"/>
      <c r="Q16" s="629"/>
      <c r="R16" s="630" t="s">
        <v>184</v>
      </c>
      <c r="S16" s="631"/>
      <c r="T16" s="631"/>
      <c r="U16" s="631"/>
      <c r="V16" s="631"/>
      <c r="W16" s="631"/>
      <c r="X16" s="631"/>
      <c r="Y16" s="632"/>
      <c r="Z16" s="679" t="s">
        <v>184</v>
      </c>
      <c r="AA16" s="644"/>
      <c r="AB16" s="644"/>
      <c r="AC16" s="680"/>
      <c r="AD16" s="618" t="s">
        <v>184</v>
      </c>
      <c r="AE16" s="631"/>
      <c r="AF16" s="631"/>
      <c r="AG16" s="631"/>
      <c r="AH16" s="631"/>
      <c r="AI16" s="631"/>
      <c r="AJ16" s="631"/>
      <c r="AK16" s="632"/>
      <c r="AL16" s="679" t="s">
        <v>184</v>
      </c>
      <c r="AM16" s="644"/>
      <c r="AN16" s="644"/>
      <c r="AO16" s="659"/>
      <c r="AP16" s="627" t="s">
        <v>213</v>
      </c>
      <c r="AQ16" s="628"/>
      <c r="AR16" s="628"/>
      <c r="AS16" s="628"/>
      <c r="AT16" s="628"/>
      <c r="AU16" s="628"/>
      <c r="AV16" s="628"/>
      <c r="AW16" s="628"/>
      <c r="AX16" s="628"/>
      <c r="AY16" s="628"/>
      <c r="AZ16" s="628"/>
      <c r="BA16" s="628"/>
      <c r="BB16" s="628"/>
      <c r="BC16" s="629"/>
      <c r="BD16" s="630">
        <v>50259215</v>
      </c>
      <c r="BE16" s="631"/>
      <c r="BF16" s="631"/>
      <c r="BG16" s="631"/>
      <c r="BH16" s="631"/>
      <c r="BI16" s="631"/>
      <c r="BJ16" s="631"/>
      <c r="BK16" s="632"/>
      <c r="BL16" s="681">
        <v>1.6</v>
      </c>
      <c r="BM16" s="681"/>
      <c r="BN16" s="681"/>
      <c r="BO16" s="681"/>
      <c r="BP16" s="682" t="s">
        <v>100</v>
      </c>
      <c r="BQ16" s="682"/>
      <c r="BR16" s="682"/>
      <c r="BS16" s="682"/>
      <c r="BT16" s="682"/>
      <c r="BU16" s="682"/>
      <c r="BV16" s="682"/>
      <c r="BW16" s="683"/>
      <c r="BY16" s="627" t="s">
        <v>214</v>
      </c>
      <c r="BZ16" s="628"/>
      <c r="CA16" s="628"/>
      <c r="CB16" s="628"/>
      <c r="CC16" s="628"/>
      <c r="CD16" s="628"/>
      <c r="CE16" s="628"/>
      <c r="CF16" s="628"/>
      <c r="CG16" s="628"/>
      <c r="CH16" s="628"/>
      <c r="CI16" s="628"/>
      <c r="CJ16" s="628"/>
      <c r="CK16" s="628"/>
      <c r="CL16" s="629"/>
      <c r="CM16" s="630">
        <v>1027999493</v>
      </c>
      <c r="CN16" s="631"/>
      <c r="CO16" s="631"/>
      <c r="CP16" s="631"/>
      <c r="CQ16" s="631"/>
      <c r="CR16" s="631"/>
      <c r="CS16" s="631"/>
      <c r="CT16" s="632"/>
      <c r="CU16" s="681">
        <v>15.2</v>
      </c>
      <c r="CV16" s="681"/>
      <c r="CW16" s="681"/>
      <c r="CX16" s="681"/>
      <c r="CY16" s="618">
        <v>85661256</v>
      </c>
      <c r="CZ16" s="631"/>
      <c r="DA16" s="631"/>
      <c r="DB16" s="631"/>
      <c r="DC16" s="631"/>
      <c r="DD16" s="631"/>
      <c r="DE16" s="631"/>
      <c r="DF16" s="631"/>
      <c r="DG16" s="631"/>
      <c r="DH16" s="631"/>
      <c r="DI16" s="631"/>
      <c r="DJ16" s="631"/>
      <c r="DK16" s="632"/>
      <c r="DL16" s="618">
        <v>799373451</v>
      </c>
      <c r="DM16" s="631"/>
      <c r="DN16" s="631"/>
      <c r="DO16" s="631"/>
      <c r="DP16" s="631"/>
      <c r="DQ16" s="631"/>
      <c r="DR16" s="631"/>
      <c r="DS16" s="631"/>
      <c r="DT16" s="631"/>
      <c r="DU16" s="631"/>
      <c r="DV16" s="631"/>
      <c r="DW16" s="631"/>
      <c r="DX16" s="688"/>
    </row>
    <row r="17" spans="2:128" ht="11.25" customHeight="1">
      <c r="B17" s="627" t="s">
        <v>215</v>
      </c>
      <c r="C17" s="628"/>
      <c r="D17" s="628"/>
      <c r="E17" s="628"/>
      <c r="F17" s="628"/>
      <c r="G17" s="628"/>
      <c r="H17" s="628"/>
      <c r="I17" s="628"/>
      <c r="J17" s="628"/>
      <c r="K17" s="628"/>
      <c r="L17" s="628"/>
      <c r="M17" s="628"/>
      <c r="N17" s="628"/>
      <c r="O17" s="628"/>
      <c r="P17" s="628"/>
      <c r="Q17" s="629"/>
      <c r="R17" s="630" t="s">
        <v>100</v>
      </c>
      <c r="S17" s="631"/>
      <c r="T17" s="631"/>
      <c r="U17" s="631"/>
      <c r="V17" s="631"/>
      <c r="W17" s="631"/>
      <c r="X17" s="631"/>
      <c r="Y17" s="632"/>
      <c r="Z17" s="679" t="s">
        <v>100</v>
      </c>
      <c r="AA17" s="644"/>
      <c r="AB17" s="644"/>
      <c r="AC17" s="680"/>
      <c r="AD17" s="618" t="s">
        <v>100</v>
      </c>
      <c r="AE17" s="631"/>
      <c r="AF17" s="631"/>
      <c r="AG17" s="631"/>
      <c r="AH17" s="631"/>
      <c r="AI17" s="631"/>
      <c r="AJ17" s="631"/>
      <c r="AK17" s="632"/>
      <c r="AL17" s="679" t="s">
        <v>100</v>
      </c>
      <c r="AM17" s="644"/>
      <c r="AN17" s="644"/>
      <c r="AO17" s="659"/>
      <c r="AP17" s="627" t="s">
        <v>216</v>
      </c>
      <c r="AQ17" s="628"/>
      <c r="AR17" s="628"/>
      <c r="AS17" s="628"/>
      <c r="AT17" s="628"/>
      <c r="AU17" s="628"/>
      <c r="AV17" s="628"/>
      <c r="AW17" s="628"/>
      <c r="AX17" s="628"/>
      <c r="AY17" s="628"/>
      <c r="AZ17" s="628"/>
      <c r="BA17" s="628"/>
      <c r="BB17" s="628"/>
      <c r="BC17" s="629"/>
      <c r="BD17" s="630">
        <v>1043653870</v>
      </c>
      <c r="BE17" s="631"/>
      <c r="BF17" s="631"/>
      <c r="BG17" s="631"/>
      <c r="BH17" s="631"/>
      <c r="BI17" s="631"/>
      <c r="BJ17" s="631"/>
      <c r="BK17" s="632"/>
      <c r="BL17" s="681">
        <v>32.799999999999997</v>
      </c>
      <c r="BM17" s="681"/>
      <c r="BN17" s="681"/>
      <c r="BO17" s="681"/>
      <c r="BP17" s="682">
        <v>86341347</v>
      </c>
      <c r="BQ17" s="682"/>
      <c r="BR17" s="682"/>
      <c r="BS17" s="682"/>
      <c r="BT17" s="682"/>
      <c r="BU17" s="682"/>
      <c r="BV17" s="682"/>
      <c r="BW17" s="683"/>
      <c r="BY17" s="627" t="s">
        <v>217</v>
      </c>
      <c r="BZ17" s="628"/>
      <c r="CA17" s="628"/>
      <c r="CB17" s="628"/>
      <c r="CC17" s="628"/>
      <c r="CD17" s="628"/>
      <c r="CE17" s="628"/>
      <c r="CF17" s="628"/>
      <c r="CG17" s="628"/>
      <c r="CH17" s="628"/>
      <c r="CI17" s="628"/>
      <c r="CJ17" s="628"/>
      <c r="CK17" s="628"/>
      <c r="CL17" s="629"/>
      <c r="CM17" s="630">
        <v>4290577</v>
      </c>
      <c r="CN17" s="631"/>
      <c r="CO17" s="631"/>
      <c r="CP17" s="631"/>
      <c r="CQ17" s="631"/>
      <c r="CR17" s="631"/>
      <c r="CS17" s="631"/>
      <c r="CT17" s="632"/>
      <c r="CU17" s="681">
        <v>0.1</v>
      </c>
      <c r="CV17" s="681"/>
      <c r="CW17" s="681"/>
      <c r="CX17" s="681"/>
      <c r="CY17" s="618" t="s">
        <v>100</v>
      </c>
      <c r="CZ17" s="631"/>
      <c r="DA17" s="631"/>
      <c r="DB17" s="631"/>
      <c r="DC17" s="631"/>
      <c r="DD17" s="631"/>
      <c r="DE17" s="631"/>
      <c r="DF17" s="631"/>
      <c r="DG17" s="631"/>
      <c r="DH17" s="631"/>
      <c r="DI17" s="631"/>
      <c r="DJ17" s="631"/>
      <c r="DK17" s="632"/>
      <c r="DL17" s="618">
        <v>2277280</v>
      </c>
      <c r="DM17" s="631"/>
      <c r="DN17" s="631"/>
      <c r="DO17" s="631"/>
      <c r="DP17" s="631"/>
      <c r="DQ17" s="631"/>
      <c r="DR17" s="631"/>
      <c r="DS17" s="631"/>
      <c r="DT17" s="631"/>
      <c r="DU17" s="631"/>
      <c r="DV17" s="631"/>
      <c r="DW17" s="631"/>
      <c r="DX17" s="688"/>
    </row>
    <row r="18" spans="2:128" ht="11.25" customHeight="1">
      <c r="B18" s="627" t="s">
        <v>218</v>
      </c>
      <c r="C18" s="628"/>
      <c r="D18" s="628"/>
      <c r="E18" s="628"/>
      <c r="F18" s="628"/>
      <c r="G18" s="628"/>
      <c r="H18" s="628"/>
      <c r="I18" s="628"/>
      <c r="J18" s="628"/>
      <c r="K18" s="628"/>
      <c r="L18" s="628"/>
      <c r="M18" s="628"/>
      <c r="N18" s="628"/>
      <c r="O18" s="628"/>
      <c r="P18" s="628"/>
      <c r="Q18" s="629"/>
      <c r="R18" s="630" t="s">
        <v>100</v>
      </c>
      <c r="S18" s="631"/>
      <c r="T18" s="631"/>
      <c r="U18" s="631"/>
      <c r="V18" s="631"/>
      <c r="W18" s="631"/>
      <c r="X18" s="631"/>
      <c r="Y18" s="632"/>
      <c r="Z18" s="679" t="s">
        <v>100</v>
      </c>
      <c r="AA18" s="644"/>
      <c r="AB18" s="644"/>
      <c r="AC18" s="680"/>
      <c r="AD18" s="618" t="s">
        <v>100</v>
      </c>
      <c r="AE18" s="631"/>
      <c r="AF18" s="631"/>
      <c r="AG18" s="631"/>
      <c r="AH18" s="631"/>
      <c r="AI18" s="631"/>
      <c r="AJ18" s="631"/>
      <c r="AK18" s="632"/>
      <c r="AL18" s="679" t="s">
        <v>100</v>
      </c>
      <c r="AM18" s="644"/>
      <c r="AN18" s="644"/>
      <c r="AO18" s="659"/>
      <c r="AP18" s="627" t="s">
        <v>219</v>
      </c>
      <c r="AQ18" s="628"/>
      <c r="AR18" s="628"/>
      <c r="AS18" s="628"/>
      <c r="AT18" s="628"/>
      <c r="AU18" s="628"/>
      <c r="AV18" s="628"/>
      <c r="AW18" s="628"/>
      <c r="AX18" s="628"/>
      <c r="AY18" s="628"/>
      <c r="AZ18" s="628"/>
      <c r="BA18" s="628"/>
      <c r="BB18" s="628"/>
      <c r="BC18" s="629"/>
      <c r="BD18" s="630">
        <v>714602117</v>
      </c>
      <c r="BE18" s="631"/>
      <c r="BF18" s="631"/>
      <c r="BG18" s="631"/>
      <c r="BH18" s="631"/>
      <c r="BI18" s="631"/>
      <c r="BJ18" s="631"/>
      <c r="BK18" s="632"/>
      <c r="BL18" s="681">
        <v>22.5</v>
      </c>
      <c r="BM18" s="681"/>
      <c r="BN18" s="681"/>
      <c r="BO18" s="681"/>
      <c r="BP18" s="682" t="s">
        <v>100</v>
      </c>
      <c r="BQ18" s="682"/>
      <c r="BR18" s="682"/>
      <c r="BS18" s="682"/>
      <c r="BT18" s="682"/>
      <c r="BU18" s="682"/>
      <c r="BV18" s="682"/>
      <c r="BW18" s="683"/>
      <c r="BY18" s="627" t="s">
        <v>220</v>
      </c>
      <c r="BZ18" s="628"/>
      <c r="CA18" s="628"/>
      <c r="CB18" s="628"/>
      <c r="CC18" s="628"/>
      <c r="CD18" s="628"/>
      <c r="CE18" s="628"/>
      <c r="CF18" s="628"/>
      <c r="CG18" s="628"/>
      <c r="CH18" s="628"/>
      <c r="CI18" s="628"/>
      <c r="CJ18" s="628"/>
      <c r="CK18" s="628"/>
      <c r="CL18" s="629"/>
      <c r="CM18" s="630">
        <v>476023434</v>
      </c>
      <c r="CN18" s="631"/>
      <c r="CO18" s="631"/>
      <c r="CP18" s="631"/>
      <c r="CQ18" s="631"/>
      <c r="CR18" s="631"/>
      <c r="CS18" s="631"/>
      <c r="CT18" s="632"/>
      <c r="CU18" s="681">
        <v>7.1</v>
      </c>
      <c r="CV18" s="681"/>
      <c r="CW18" s="681"/>
      <c r="CX18" s="681"/>
      <c r="CY18" s="618" t="s">
        <v>100</v>
      </c>
      <c r="CZ18" s="631"/>
      <c r="DA18" s="631"/>
      <c r="DB18" s="631"/>
      <c r="DC18" s="631"/>
      <c r="DD18" s="631"/>
      <c r="DE18" s="631"/>
      <c r="DF18" s="631"/>
      <c r="DG18" s="631"/>
      <c r="DH18" s="631"/>
      <c r="DI18" s="631"/>
      <c r="DJ18" s="631"/>
      <c r="DK18" s="632"/>
      <c r="DL18" s="618">
        <v>438539765</v>
      </c>
      <c r="DM18" s="631"/>
      <c r="DN18" s="631"/>
      <c r="DO18" s="631"/>
      <c r="DP18" s="631"/>
      <c r="DQ18" s="631"/>
      <c r="DR18" s="631"/>
      <c r="DS18" s="631"/>
      <c r="DT18" s="631"/>
      <c r="DU18" s="631"/>
      <c r="DV18" s="631"/>
      <c r="DW18" s="631"/>
      <c r="DX18" s="688"/>
    </row>
    <row r="19" spans="2:128" ht="11.25" customHeight="1">
      <c r="B19" s="627" t="s">
        <v>221</v>
      </c>
      <c r="C19" s="628"/>
      <c r="D19" s="628"/>
      <c r="E19" s="628"/>
      <c r="F19" s="628"/>
      <c r="G19" s="628"/>
      <c r="H19" s="628"/>
      <c r="I19" s="628"/>
      <c r="J19" s="628"/>
      <c r="K19" s="628"/>
      <c r="L19" s="628"/>
      <c r="M19" s="628"/>
      <c r="N19" s="628"/>
      <c r="O19" s="628"/>
      <c r="P19" s="628"/>
      <c r="Q19" s="629"/>
      <c r="R19" s="630">
        <v>5558386012</v>
      </c>
      <c r="S19" s="631"/>
      <c r="T19" s="631"/>
      <c r="U19" s="631"/>
      <c r="V19" s="631"/>
      <c r="W19" s="631"/>
      <c r="X19" s="631"/>
      <c r="Y19" s="632"/>
      <c r="Z19" s="679">
        <v>78</v>
      </c>
      <c r="AA19" s="644"/>
      <c r="AB19" s="644"/>
      <c r="AC19" s="680"/>
      <c r="AD19" s="618">
        <v>4116900866</v>
      </c>
      <c r="AE19" s="631"/>
      <c r="AF19" s="631"/>
      <c r="AG19" s="631"/>
      <c r="AH19" s="631"/>
      <c r="AI19" s="631"/>
      <c r="AJ19" s="631"/>
      <c r="AK19" s="632"/>
      <c r="AL19" s="679">
        <v>99.2</v>
      </c>
      <c r="AM19" s="644"/>
      <c r="AN19" s="644"/>
      <c r="AO19" s="659"/>
      <c r="AP19" s="627" t="s">
        <v>222</v>
      </c>
      <c r="AQ19" s="628"/>
      <c r="AR19" s="628"/>
      <c r="AS19" s="628"/>
      <c r="AT19" s="628"/>
      <c r="AU19" s="628"/>
      <c r="AV19" s="628"/>
      <c r="AW19" s="628"/>
      <c r="AX19" s="628"/>
      <c r="AY19" s="628"/>
      <c r="AZ19" s="628"/>
      <c r="BA19" s="628"/>
      <c r="BB19" s="628"/>
      <c r="BC19" s="629"/>
      <c r="BD19" s="630">
        <v>81656106</v>
      </c>
      <c r="BE19" s="631"/>
      <c r="BF19" s="631"/>
      <c r="BG19" s="631"/>
      <c r="BH19" s="631"/>
      <c r="BI19" s="631"/>
      <c r="BJ19" s="631"/>
      <c r="BK19" s="632"/>
      <c r="BL19" s="681">
        <v>2.6</v>
      </c>
      <c r="BM19" s="681"/>
      <c r="BN19" s="681"/>
      <c r="BO19" s="681"/>
      <c r="BP19" s="682" t="s">
        <v>100</v>
      </c>
      <c r="BQ19" s="682"/>
      <c r="BR19" s="682"/>
      <c r="BS19" s="682"/>
      <c r="BT19" s="682"/>
      <c r="BU19" s="682"/>
      <c r="BV19" s="682"/>
      <c r="BW19" s="683"/>
      <c r="BY19" s="627" t="s">
        <v>223</v>
      </c>
      <c r="BZ19" s="628"/>
      <c r="CA19" s="628"/>
      <c r="CB19" s="628"/>
      <c r="CC19" s="628"/>
      <c r="CD19" s="628"/>
      <c r="CE19" s="628"/>
      <c r="CF19" s="628"/>
      <c r="CG19" s="628"/>
      <c r="CH19" s="628"/>
      <c r="CI19" s="628"/>
      <c r="CJ19" s="628"/>
      <c r="CK19" s="628"/>
      <c r="CL19" s="629"/>
      <c r="CM19" s="630">
        <v>25243135</v>
      </c>
      <c r="CN19" s="631"/>
      <c r="CO19" s="631"/>
      <c r="CP19" s="631"/>
      <c r="CQ19" s="631"/>
      <c r="CR19" s="631"/>
      <c r="CS19" s="631"/>
      <c r="CT19" s="632"/>
      <c r="CU19" s="681">
        <v>0.4</v>
      </c>
      <c r="CV19" s="681"/>
      <c r="CW19" s="681"/>
      <c r="CX19" s="681"/>
      <c r="CY19" s="618" t="s">
        <v>100</v>
      </c>
      <c r="CZ19" s="631"/>
      <c r="DA19" s="631"/>
      <c r="DB19" s="631"/>
      <c r="DC19" s="631"/>
      <c r="DD19" s="631"/>
      <c r="DE19" s="631"/>
      <c r="DF19" s="631"/>
      <c r="DG19" s="631"/>
      <c r="DH19" s="631"/>
      <c r="DI19" s="631"/>
      <c r="DJ19" s="631"/>
      <c r="DK19" s="632"/>
      <c r="DL19" s="618">
        <v>25243135</v>
      </c>
      <c r="DM19" s="631"/>
      <c r="DN19" s="631"/>
      <c r="DO19" s="631"/>
      <c r="DP19" s="631"/>
      <c r="DQ19" s="631"/>
      <c r="DR19" s="631"/>
      <c r="DS19" s="631"/>
      <c r="DT19" s="631"/>
      <c r="DU19" s="631"/>
      <c r="DV19" s="631"/>
      <c r="DW19" s="631"/>
      <c r="DX19" s="688"/>
    </row>
    <row r="20" spans="2:128" ht="11.25" customHeight="1">
      <c r="B20" s="627" t="s">
        <v>224</v>
      </c>
      <c r="C20" s="628"/>
      <c r="D20" s="628"/>
      <c r="E20" s="628"/>
      <c r="F20" s="628"/>
      <c r="G20" s="628"/>
      <c r="H20" s="628"/>
      <c r="I20" s="628"/>
      <c r="J20" s="628"/>
      <c r="K20" s="628"/>
      <c r="L20" s="628"/>
      <c r="M20" s="628"/>
      <c r="N20" s="628"/>
      <c r="O20" s="628"/>
      <c r="P20" s="628"/>
      <c r="Q20" s="629"/>
      <c r="R20" s="630">
        <v>2937072</v>
      </c>
      <c r="S20" s="631"/>
      <c r="T20" s="631"/>
      <c r="U20" s="631"/>
      <c r="V20" s="631"/>
      <c r="W20" s="631"/>
      <c r="X20" s="631"/>
      <c r="Y20" s="632"/>
      <c r="Z20" s="679">
        <v>0</v>
      </c>
      <c r="AA20" s="644"/>
      <c r="AB20" s="644"/>
      <c r="AC20" s="680"/>
      <c r="AD20" s="618">
        <v>2937072</v>
      </c>
      <c r="AE20" s="631"/>
      <c r="AF20" s="631"/>
      <c r="AG20" s="631"/>
      <c r="AH20" s="631"/>
      <c r="AI20" s="631"/>
      <c r="AJ20" s="631"/>
      <c r="AK20" s="632"/>
      <c r="AL20" s="679">
        <v>0.1</v>
      </c>
      <c r="AM20" s="644"/>
      <c r="AN20" s="644"/>
      <c r="AO20" s="659"/>
      <c r="AP20" s="685" t="s">
        <v>225</v>
      </c>
      <c r="AQ20" s="686"/>
      <c r="AR20" s="686"/>
      <c r="AS20" s="686"/>
      <c r="AT20" s="686"/>
      <c r="AU20" s="686"/>
      <c r="AV20" s="686"/>
      <c r="AW20" s="686"/>
      <c r="AX20" s="686"/>
      <c r="AY20" s="686"/>
      <c r="AZ20" s="686"/>
      <c r="BA20" s="686"/>
      <c r="BB20" s="686"/>
      <c r="BC20" s="687"/>
      <c r="BD20" s="630">
        <v>17243970</v>
      </c>
      <c r="BE20" s="631"/>
      <c r="BF20" s="631"/>
      <c r="BG20" s="631"/>
      <c r="BH20" s="631"/>
      <c r="BI20" s="631"/>
      <c r="BJ20" s="631"/>
      <c r="BK20" s="632"/>
      <c r="BL20" s="681">
        <v>0.5</v>
      </c>
      <c r="BM20" s="681"/>
      <c r="BN20" s="681"/>
      <c r="BO20" s="681"/>
      <c r="BP20" s="682" t="s">
        <v>100</v>
      </c>
      <c r="BQ20" s="682"/>
      <c r="BR20" s="682"/>
      <c r="BS20" s="682"/>
      <c r="BT20" s="682"/>
      <c r="BU20" s="682"/>
      <c r="BV20" s="682"/>
      <c r="BW20" s="683"/>
      <c r="BY20" s="685" t="s">
        <v>226</v>
      </c>
      <c r="BZ20" s="686"/>
      <c r="CA20" s="686"/>
      <c r="CB20" s="686"/>
      <c r="CC20" s="686"/>
      <c r="CD20" s="686"/>
      <c r="CE20" s="686"/>
      <c r="CF20" s="686"/>
      <c r="CG20" s="686"/>
      <c r="CH20" s="686"/>
      <c r="CI20" s="686"/>
      <c r="CJ20" s="686"/>
      <c r="CK20" s="686"/>
      <c r="CL20" s="687"/>
      <c r="CM20" s="630" t="s">
        <v>100</v>
      </c>
      <c r="CN20" s="631"/>
      <c r="CO20" s="631"/>
      <c r="CP20" s="631"/>
      <c r="CQ20" s="631"/>
      <c r="CR20" s="631"/>
      <c r="CS20" s="631"/>
      <c r="CT20" s="632"/>
      <c r="CU20" s="681" t="s">
        <v>100</v>
      </c>
      <c r="CV20" s="681"/>
      <c r="CW20" s="681"/>
      <c r="CX20" s="681"/>
      <c r="CY20" s="618" t="s">
        <v>100</v>
      </c>
      <c r="CZ20" s="631"/>
      <c r="DA20" s="631"/>
      <c r="DB20" s="631"/>
      <c r="DC20" s="631"/>
      <c r="DD20" s="631"/>
      <c r="DE20" s="631"/>
      <c r="DF20" s="631"/>
      <c r="DG20" s="631"/>
      <c r="DH20" s="631"/>
      <c r="DI20" s="631"/>
      <c r="DJ20" s="631"/>
      <c r="DK20" s="632"/>
      <c r="DL20" s="618" t="s">
        <v>100</v>
      </c>
      <c r="DM20" s="631"/>
      <c r="DN20" s="631"/>
      <c r="DO20" s="631"/>
      <c r="DP20" s="631"/>
      <c r="DQ20" s="631"/>
      <c r="DR20" s="631"/>
      <c r="DS20" s="631"/>
      <c r="DT20" s="631"/>
      <c r="DU20" s="631"/>
      <c r="DV20" s="631"/>
      <c r="DW20" s="631"/>
      <c r="DX20" s="688"/>
    </row>
    <row r="21" spans="2:128" ht="11.25" customHeight="1">
      <c r="B21" s="627" t="s">
        <v>227</v>
      </c>
      <c r="C21" s="628"/>
      <c r="D21" s="628"/>
      <c r="E21" s="628"/>
      <c r="F21" s="628"/>
      <c r="G21" s="628"/>
      <c r="H21" s="628"/>
      <c r="I21" s="628"/>
      <c r="J21" s="628"/>
      <c r="K21" s="628"/>
      <c r="L21" s="628"/>
      <c r="M21" s="628"/>
      <c r="N21" s="628"/>
      <c r="O21" s="628"/>
      <c r="P21" s="628"/>
      <c r="Q21" s="629"/>
      <c r="R21" s="630">
        <v>55640626</v>
      </c>
      <c r="S21" s="631"/>
      <c r="T21" s="631"/>
      <c r="U21" s="631"/>
      <c r="V21" s="631"/>
      <c r="W21" s="631"/>
      <c r="X21" s="631"/>
      <c r="Y21" s="632"/>
      <c r="Z21" s="679">
        <v>0.8</v>
      </c>
      <c r="AA21" s="644"/>
      <c r="AB21" s="644"/>
      <c r="AC21" s="680"/>
      <c r="AD21" s="618" t="s">
        <v>100</v>
      </c>
      <c r="AE21" s="631"/>
      <c r="AF21" s="631"/>
      <c r="AG21" s="631"/>
      <c r="AH21" s="631"/>
      <c r="AI21" s="631"/>
      <c r="AJ21" s="631"/>
      <c r="AK21" s="632"/>
      <c r="AL21" s="679" t="s">
        <v>100</v>
      </c>
      <c r="AM21" s="644"/>
      <c r="AN21" s="644"/>
      <c r="AO21" s="659"/>
      <c r="AP21" s="685" t="s">
        <v>228</v>
      </c>
      <c r="AQ21" s="686"/>
      <c r="AR21" s="686"/>
      <c r="AS21" s="686"/>
      <c r="AT21" s="686"/>
      <c r="AU21" s="686"/>
      <c r="AV21" s="686"/>
      <c r="AW21" s="686"/>
      <c r="AX21" s="686"/>
      <c r="AY21" s="686"/>
      <c r="AZ21" s="686"/>
      <c r="BA21" s="686"/>
      <c r="BB21" s="686"/>
      <c r="BC21" s="687"/>
      <c r="BD21" s="630">
        <v>652332</v>
      </c>
      <c r="BE21" s="631"/>
      <c r="BF21" s="631"/>
      <c r="BG21" s="631"/>
      <c r="BH21" s="631"/>
      <c r="BI21" s="631"/>
      <c r="BJ21" s="631"/>
      <c r="BK21" s="632"/>
      <c r="BL21" s="681">
        <v>0</v>
      </c>
      <c r="BM21" s="681"/>
      <c r="BN21" s="681"/>
      <c r="BO21" s="681"/>
      <c r="BP21" s="682" t="s">
        <v>100</v>
      </c>
      <c r="BQ21" s="682"/>
      <c r="BR21" s="682"/>
      <c r="BS21" s="682"/>
      <c r="BT21" s="682"/>
      <c r="BU21" s="682"/>
      <c r="BV21" s="682"/>
      <c r="BW21" s="683"/>
      <c r="BY21" s="685" t="s">
        <v>229</v>
      </c>
      <c r="BZ21" s="686"/>
      <c r="CA21" s="686"/>
      <c r="CB21" s="686"/>
      <c r="CC21" s="686"/>
      <c r="CD21" s="686"/>
      <c r="CE21" s="686"/>
      <c r="CF21" s="686"/>
      <c r="CG21" s="686"/>
      <c r="CH21" s="686"/>
      <c r="CI21" s="686"/>
      <c r="CJ21" s="686"/>
      <c r="CK21" s="686"/>
      <c r="CL21" s="687"/>
      <c r="CM21" s="630">
        <v>4928549</v>
      </c>
      <c r="CN21" s="631"/>
      <c r="CO21" s="631"/>
      <c r="CP21" s="631"/>
      <c r="CQ21" s="631"/>
      <c r="CR21" s="631"/>
      <c r="CS21" s="631"/>
      <c r="CT21" s="632"/>
      <c r="CU21" s="681">
        <v>0.1</v>
      </c>
      <c r="CV21" s="681"/>
      <c r="CW21" s="681"/>
      <c r="CX21" s="681"/>
      <c r="CY21" s="618" t="s">
        <v>100</v>
      </c>
      <c r="CZ21" s="631"/>
      <c r="DA21" s="631"/>
      <c r="DB21" s="631"/>
      <c r="DC21" s="631"/>
      <c r="DD21" s="631"/>
      <c r="DE21" s="631"/>
      <c r="DF21" s="631"/>
      <c r="DG21" s="631"/>
      <c r="DH21" s="631"/>
      <c r="DI21" s="631"/>
      <c r="DJ21" s="631"/>
      <c r="DK21" s="632"/>
      <c r="DL21" s="618">
        <v>4928549</v>
      </c>
      <c r="DM21" s="631"/>
      <c r="DN21" s="631"/>
      <c r="DO21" s="631"/>
      <c r="DP21" s="631"/>
      <c r="DQ21" s="631"/>
      <c r="DR21" s="631"/>
      <c r="DS21" s="631"/>
      <c r="DT21" s="631"/>
      <c r="DU21" s="631"/>
      <c r="DV21" s="631"/>
      <c r="DW21" s="631"/>
      <c r="DX21" s="688"/>
    </row>
    <row r="22" spans="2:128" ht="11.25" customHeight="1">
      <c r="B22" s="627" t="s">
        <v>230</v>
      </c>
      <c r="C22" s="628"/>
      <c r="D22" s="628"/>
      <c r="E22" s="628"/>
      <c r="F22" s="628"/>
      <c r="G22" s="628"/>
      <c r="H22" s="628"/>
      <c r="I22" s="628"/>
      <c r="J22" s="628"/>
      <c r="K22" s="628"/>
      <c r="L22" s="628"/>
      <c r="M22" s="628"/>
      <c r="N22" s="628"/>
      <c r="O22" s="628"/>
      <c r="P22" s="628"/>
      <c r="Q22" s="629"/>
      <c r="R22" s="630">
        <v>129860907</v>
      </c>
      <c r="S22" s="631"/>
      <c r="T22" s="631"/>
      <c r="U22" s="631"/>
      <c r="V22" s="631"/>
      <c r="W22" s="631"/>
      <c r="X22" s="631"/>
      <c r="Y22" s="632"/>
      <c r="Z22" s="679">
        <v>1.8</v>
      </c>
      <c r="AA22" s="644"/>
      <c r="AB22" s="644"/>
      <c r="AC22" s="680"/>
      <c r="AD22" s="618">
        <v>19048094</v>
      </c>
      <c r="AE22" s="631"/>
      <c r="AF22" s="631"/>
      <c r="AG22" s="631"/>
      <c r="AH22" s="631"/>
      <c r="AI22" s="631"/>
      <c r="AJ22" s="631"/>
      <c r="AK22" s="632"/>
      <c r="AL22" s="679">
        <v>0.5</v>
      </c>
      <c r="AM22" s="644"/>
      <c r="AN22" s="644"/>
      <c r="AO22" s="659"/>
      <c r="AP22" s="685" t="s">
        <v>231</v>
      </c>
      <c r="AQ22" s="686"/>
      <c r="AR22" s="686"/>
      <c r="AS22" s="686"/>
      <c r="AT22" s="686"/>
      <c r="AU22" s="686"/>
      <c r="AV22" s="686"/>
      <c r="AW22" s="686"/>
      <c r="AX22" s="686"/>
      <c r="AY22" s="686"/>
      <c r="AZ22" s="686"/>
      <c r="BA22" s="686"/>
      <c r="BB22" s="686"/>
      <c r="BC22" s="687"/>
      <c r="BD22" s="630">
        <v>14347887</v>
      </c>
      <c r="BE22" s="631"/>
      <c r="BF22" s="631"/>
      <c r="BG22" s="631"/>
      <c r="BH22" s="631"/>
      <c r="BI22" s="631"/>
      <c r="BJ22" s="631"/>
      <c r="BK22" s="632"/>
      <c r="BL22" s="681">
        <v>0.5</v>
      </c>
      <c r="BM22" s="681"/>
      <c r="BN22" s="681"/>
      <c r="BO22" s="681"/>
      <c r="BP22" s="682" t="s">
        <v>100</v>
      </c>
      <c r="BQ22" s="682"/>
      <c r="BR22" s="682"/>
      <c r="BS22" s="682"/>
      <c r="BT22" s="682"/>
      <c r="BU22" s="682"/>
      <c r="BV22" s="682"/>
      <c r="BW22" s="683"/>
      <c r="BY22" s="685" t="s">
        <v>232</v>
      </c>
      <c r="BZ22" s="686"/>
      <c r="CA22" s="686"/>
      <c r="CB22" s="686"/>
      <c r="CC22" s="686"/>
      <c r="CD22" s="686"/>
      <c r="CE22" s="686"/>
      <c r="CF22" s="686"/>
      <c r="CG22" s="686"/>
      <c r="CH22" s="686"/>
      <c r="CI22" s="686"/>
      <c r="CJ22" s="686"/>
      <c r="CK22" s="686"/>
      <c r="CL22" s="687"/>
      <c r="CM22" s="630">
        <v>16102668</v>
      </c>
      <c r="CN22" s="631"/>
      <c r="CO22" s="631"/>
      <c r="CP22" s="631"/>
      <c r="CQ22" s="631"/>
      <c r="CR22" s="631"/>
      <c r="CS22" s="631"/>
      <c r="CT22" s="632"/>
      <c r="CU22" s="681">
        <v>0.2</v>
      </c>
      <c r="CV22" s="681"/>
      <c r="CW22" s="681"/>
      <c r="CX22" s="681"/>
      <c r="CY22" s="618" t="s">
        <v>100</v>
      </c>
      <c r="CZ22" s="631"/>
      <c r="DA22" s="631"/>
      <c r="DB22" s="631"/>
      <c r="DC22" s="631"/>
      <c r="DD22" s="631"/>
      <c r="DE22" s="631"/>
      <c r="DF22" s="631"/>
      <c r="DG22" s="631"/>
      <c r="DH22" s="631"/>
      <c r="DI22" s="631"/>
      <c r="DJ22" s="631"/>
      <c r="DK22" s="632"/>
      <c r="DL22" s="618">
        <v>16102668</v>
      </c>
      <c r="DM22" s="631"/>
      <c r="DN22" s="631"/>
      <c r="DO22" s="631"/>
      <c r="DP22" s="631"/>
      <c r="DQ22" s="631"/>
      <c r="DR22" s="631"/>
      <c r="DS22" s="631"/>
      <c r="DT22" s="631"/>
      <c r="DU22" s="631"/>
      <c r="DV22" s="631"/>
      <c r="DW22" s="631"/>
      <c r="DX22" s="688"/>
    </row>
    <row r="23" spans="2:128" ht="11.25" customHeight="1">
      <c r="B23" s="627" t="s">
        <v>233</v>
      </c>
      <c r="C23" s="628"/>
      <c r="D23" s="628"/>
      <c r="E23" s="628"/>
      <c r="F23" s="628"/>
      <c r="G23" s="628"/>
      <c r="H23" s="628"/>
      <c r="I23" s="628"/>
      <c r="J23" s="628"/>
      <c r="K23" s="628"/>
      <c r="L23" s="628"/>
      <c r="M23" s="628"/>
      <c r="N23" s="628"/>
      <c r="O23" s="628"/>
      <c r="P23" s="628"/>
      <c r="Q23" s="629"/>
      <c r="R23" s="630">
        <v>23249899</v>
      </c>
      <c r="S23" s="631"/>
      <c r="T23" s="631"/>
      <c r="U23" s="631"/>
      <c r="V23" s="631"/>
      <c r="W23" s="631"/>
      <c r="X23" s="631"/>
      <c r="Y23" s="632"/>
      <c r="Z23" s="679">
        <v>0.3</v>
      </c>
      <c r="AA23" s="644"/>
      <c r="AB23" s="644"/>
      <c r="AC23" s="680"/>
      <c r="AD23" s="618" t="s">
        <v>100</v>
      </c>
      <c r="AE23" s="631"/>
      <c r="AF23" s="631"/>
      <c r="AG23" s="631"/>
      <c r="AH23" s="631"/>
      <c r="AI23" s="631"/>
      <c r="AJ23" s="631"/>
      <c r="AK23" s="632"/>
      <c r="AL23" s="679" t="s">
        <v>100</v>
      </c>
      <c r="AM23" s="644"/>
      <c r="AN23" s="644"/>
      <c r="AO23" s="659"/>
      <c r="AP23" s="685" t="s">
        <v>234</v>
      </c>
      <c r="AQ23" s="686"/>
      <c r="AR23" s="686"/>
      <c r="AS23" s="686"/>
      <c r="AT23" s="686"/>
      <c r="AU23" s="686"/>
      <c r="AV23" s="686"/>
      <c r="AW23" s="686"/>
      <c r="AX23" s="686"/>
      <c r="AY23" s="686"/>
      <c r="AZ23" s="686"/>
      <c r="BA23" s="686"/>
      <c r="BB23" s="686"/>
      <c r="BC23" s="687"/>
      <c r="BD23" s="630">
        <v>40773818</v>
      </c>
      <c r="BE23" s="631"/>
      <c r="BF23" s="631"/>
      <c r="BG23" s="631"/>
      <c r="BH23" s="631"/>
      <c r="BI23" s="631"/>
      <c r="BJ23" s="631"/>
      <c r="BK23" s="632"/>
      <c r="BL23" s="681">
        <v>1.3</v>
      </c>
      <c r="BM23" s="681"/>
      <c r="BN23" s="681"/>
      <c r="BO23" s="681"/>
      <c r="BP23" s="682" t="s">
        <v>100</v>
      </c>
      <c r="BQ23" s="682"/>
      <c r="BR23" s="682"/>
      <c r="BS23" s="682"/>
      <c r="BT23" s="682"/>
      <c r="BU23" s="682"/>
      <c r="BV23" s="682"/>
      <c r="BW23" s="683"/>
      <c r="BY23" s="685" t="s">
        <v>235</v>
      </c>
      <c r="BZ23" s="686"/>
      <c r="CA23" s="686"/>
      <c r="CB23" s="686"/>
      <c r="CC23" s="686"/>
      <c r="CD23" s="686"/>
      <c r="CE23" s="686"/>
      <c r="CF23" s="686"/>
      <c r="CG23" s="686"/>
      <c r="CH23" s="686"/>
      <c r="CI23" s="686"/>
      <c r="CJ23" s="686"/>
      <c r="CK23" s="686"/>
      <c r="CL23" s="687"/>
      <c r="CM23" s="630">
        <v>9389419</v>
      </c>
      <c r="CN23" s="631"/>
      <c r="CO23" s="631"/>
      <c r="CP23" s="631"/>
      <c r="CQ23" s="631"/>
      <c r="CR23" s="631"/>
      <c r="CS23" s="631"/>
      <c r="CT23" s="632"/>
      <c r="CU23" s="681">
        <v>0.1</v>
      </c>
      <c r="CV23" s="681"/>
      <c r="CW23" s="681"/>
      <c r="CX23" s="681"/>
      <c r="CY23" s="618" t="s">
        <v>100</v>
      </c>
      <c r="CZ23" s="631"/>
      <c r="DA23" s="631"/>
      <c r="DB23" s="631"/>
      <c r="DC23" s="631"/>
      <c r="DD23" s="631"/>
      <c r="DE23" s="631"/>
      <c r="DF23" s="631"/>
      <c r="DG23" s="631"/>
      <c r="DH23" s="631"/>
      <c r="DI23" s="631"/>
      <c r="DJ23" s="631"/>
      <c r="DK23" s="632"/>
      <c r="DL23" s="618">
        <v>9389419</v>
      </c>
      <c r="DM23" s="631"/>
      <c r="DN23" s="631"/>
      <c r="DO23" s="631"/>
      <c r="DP23" s="631"/>
      <c r="DQ23" s="631"/>
      <c r="DR23" s="631"/>
      <c r="DS23" s="631"/>
      <c r="DT23" s="631"/>
      <c r="DU23" s="631"/>
      <c r="DV23" s="631"/>
      <c r="DW23" s="631"/>
      <c r="DX23" s="688"/>
    </row>
    <row r="24" spans="2:128" ht="11.25" customHeight="1">
      <c r="B24" s="627" t="s">
        <v>236</v>
      </c>
      <c r="C24" s="628"/>
      <c r="D24" s="628"/>
      <c r="E24" s="628"/>
      <c r="F24" s="628"/>
      <c r="G24" s="628"/>
      <c r="H24" s="628"/>
      <c r="I24" s="628"/>
      <c r="J24" s="628"/>
      <c r="K24" s="628"/>
      <c r="L24" s="628"/>
      <c r="M24" s="628"/>
      <c r="N24" s="628"/>
      <c r="O24" s="628"/>
      <c r="P24" s="628"/>
      <c r="Q24" s="629"/>
      <c r="R24" s="630">
        <v>349071985</v>
      </c>
      <c r="S24" s="631"/>
      <c r="T24" s="631"/>
      <c r="U24" s="631"/>
      <c r="V24" s="631"/>
      <c r="W24" s="631"/>
      <c r="X24" s="631"/>
      <c r="Y24" s="632"/>
      <c r="Z24" s="679">
        <v>4.9000000000000004</v>
      </c>
      <c r="AA24" s="644"/>
      <c r="AB24" s="644"/>
      <c r="AC24" s="680"/>
      <c r="AD24" s="618" t="s">
        <v>100</v>
      </c>
      <c r="AE24" s="631"/>
      <c r="AF24" s="631"/>
      <c r="AG24" s="631"/>
      <c r="AH24" s="631"/>
      <c r="AI24" s="631"/>
      <c r="AJ24" s="631"/>
      <c r="AK24" s="632"/>
      <c r="AL24" s="679" t="s">
        <v>100</v>
      </c>
      <c r="AM24" s="644"/>
      <c r="AN24" s="644"/>
      <c r="AO24" s="659"/>
      <c r="AP24" s="685" t="s">
        <v>237</v>
      </c>
      <c r="AQ24" s="686"/>
      <c r="AR24" s="686"/>
      <c r="AS24" s="686"/>
      <c r="AT24" s="686"/>
      <c r="AU24" s="686"/>
      <c r="AV24" s="686"/>
      <c r="AW24" s="686"/>
      <c r="AX24" s="686"/>
      <c r="AY24" s="686"/>
      <c r="AZ24" s="686"/>
      <c r="BA24" s="686"/>
      <c r="BB24" s="686"/>
      <c r="BC24" s="687"/>
      <c r="BD24" s="630">
        <v>104648409</v>
      </c>
      <c r="BE24" s="631"/>
      <c r="BF24" s="631"/>
      <c r="BG24" s="631"/>
      <c r="BH24" s="631"/>
      <c r="BI24" s="631"/>
      <c r="BJ24" s="631"/>
      <c r="BK24" s="632"/>
      <c r="BL24" s="681">
        <v>3.3</v>
      </c>
      <c r="BM24" s="681"/>
      <c r="BN24" s="681"/>
      <c r="BO24" s="681"/>
      <c r="BP24" s="682" t="s">
        <v>100</v>
      </c>
      <c r="BQ24" s="682"/>
      <c r="BR24" s="682"/>
      <c r="BS24" s="682"/>
      <c r="BT24" s="682"/>
      <c r="BU24" s="682"/>
      <c r="BV24" s="682"/>
      <c r="BW24" s="683"/>
      <c r="BY24" s="685" t="s">
        <v>238</v>
      </c>
      <c r="BZ24" s="686"/>
      <c r="CA24" s="686"/>
      <c r="CB24" s="686"/>
      <c r="CC24" s="686"/>
      <c r="CD24" s="686"/>
      <c r="CE24" s="686"/>
      <c r="CF24" s="686"/>
      <c r="CG24" s="686"/>
      <c r="CH24" s="686"/>
      <c r="CI24" s="686"/>
      <c r="CJ24" s="686"/>
      <c r="CK24" s="686"/>
      <c r="CL24" s="687"/>
      <c r="CM24" s="630">
        <v>316326102</v>
      </c>
      <c r="CN24" s="631"/>
      <c r="CO24" s="631"/>
      <c r="CP24" s="631"/>
      <c r="CQ24" s="631"/>
      <c r="CR24" s="631"/>
      <c r="CS24" s="631"/>
      <c r="CT24" s="632"/>
      <c r="CU24" s="681">
        <v>4.7</v>
      </c>
      <c r="CV24" s="681"/>
      <c r="CW24" s="681"/>
      <c r="CX24" s="681"/>
      <c r="CY24" s="618" t="s">
        <v>100</v>
      </c>
      <c r="CZ24" s="631"/>
      <c r="DA24" s="631"/>
      <c r="DB24" s="631"/>
      <c r="DC24" s="631"/>
      <c r="DD24" s="631"/>
      <c r="DE24" s="631"/>
      <c r="DF24" s="631"/>
      <c r="DG24" s="631"/>
      <c r="DH24" s="631"/>
      <c r="DI24" s="631"/>
      <c r="DJ24" s="631"/>
      <c r="DK24" s="632"/>
      <c r="DL24" s="618">
        <v>316326102</v>
      </c>
      <c r="DM24" s="631"/>
      <c r="DN24" s="631"/>
      <c r="DO24" s="631"/>
      <c r="DP24" s="631"/>
      <c r="DQ24" s="631"/>
      <c r="DR24" s="631"/>
      <c r="DS24" s="631"/>
      <c r="DT24" s="631"/>
      <c r="DU24" s="631"/>
      <c r="DV24" s="631"/>
      <c r="DW24" s="631"/>
      <c r="DX24" s="688"/>
    </row>
    <row r="25" spans="2:128" ht="11.25" customHeight="1">
      <c r="B25" s="627" t="s">
        <v>239</v>
      </c>
      <c r="C25" s="628"/>
      <c r="D25" s="628"/>
      <c r="E25" s="628"/>
      <c r="F25" s="628"/>
      <c r="G25" s="628"/>
      <c r="H25" s="628"/>
      <c r="I25" s="628"/>
      <c r="J25" s="628"/>
      <c r="K25" s="628"/>
      <c r="L25" s="628"/>
      <c r="M25" s="628"/>
      <c r="N25" s="628"/>
      <c r="O25" s="628"/>
      <c r="P25" s="628"/>
      <c r="Q25" s="629"/>
      <c r="R25" s="630">
        <v>30451</v>
      </c>
      <c r="S25" s="631"/>
      <c r="T25" s="631"/>
      <c r="U25" s="631"/>
      <c r="V25" s="631"/>
      <c r="W25" s="631"/>
      <c r="X25" s="631"/>
      <c r="Y25" s="632"/>
      <c r="Z25" s="679">
        <v>0</v>
      </c>
      <c r="AA25" s="644"/>
      <c r="AB25" s="644"/>
      <c r="AC25" s="680"/>
      <c r="AD25" s="618">
        <v>30451</v>
      </c>
      <c r="AE25" s="631"/>
      <c r="AF25" s="631"/>
      <c r="AG25" s="631"/>
      <c r="AH25" s="631"/>
      <c r="AI25" s="631"/>
      <c r="AJ25" s="631"/>
      <c r="AK25" s="632"/>
      <c r="AL25" s="679">
        <v>0</v>
      </c>
      <c r="AM25" s="644"/>
      <c r="AN25" s="644"/>
      <c r="AO25" s="659"/>
      <c r="AP25" s="685" t="s">
        <v>240</v>
      </c>
      <c r="AQ25" s="686"/>
      <c r="AR25" s="686"/>
      <c r="AS25" s="686"/>
      <c r="AT25" s="686"/>
      <c r="AU25" s="686"/>
      <c r="AV25" s="686"/>
      <c r="AW25" s="686"/>
      <c r="AX25" s="686"/>
      <c r="AY25" s="686"/>
      <c r="AZ25" s="686"/>
      <c r="BA25" s="686"/>
      <c r="BB25" s="686"/>
      <c r="BC25" s="687"/>
      <c r="BD25" s="630">
        <v>2119</v>
      </c>
      <c r="BE25" s="631"/>
      <c r="BF25" s="631"/>
      <c r="BG25" s="631"/>
      <c r="BH25" s="631"/>
      <c r="BI25" s="631"/>
      <c r="BJ25" s="631"/>
      <c r="BK25" s="632"/>
      <c r="BL25" s="681">
        <v>0</v>
      </c>
      <c r="BM25" s="681"/>
      <c r="BN25" s="681"/>
      <c r="BO25" s="681"/>
      <c r="BP25" s="682" t="s">
        <v>100</v>
      </c>
      <c r="BQ25" s="682"/>
      <c r="BR25" s="682"/>
      <c r="BS25" s="682"/>
      <c r="BT25" s="682"/>
      <c r="BU25" s="682"/>
      <c r="BV25" s="682"/>
      <c r="BW25" s="683"/>
      <c r="BY25" s="685" t="s">
        <v>241</v>
      </c>
      <c r="BZ25" s="686"/>
      <c r="CA25" s="686"/>
      <c r="CB25" s="686"/>
      <c r="CC25" s="686"/>
      <c r="CD25" s="686"/>
      <c r="CE25" s="686"/>
      <c r="CF25" s="686"/>
      <c r="CG25" s="686"/>
      <c r="CH25" s="686"/>
      <c r="CI25" s="686"/>
      <c r="CJ25" s="686"/>
      <c r="CK25" s="686"/>
      <c r="CL25" s="687"/>
      <c r="CM25" s="630">
        <v>456391</v>
      </c>
      <c r="CN25" s="631"/>
      <c r="CO25" s="631"/>
      <c r="CP25" s="631"/>
      <c r="CQ25" s="631"/>
      <c r="CR25" s="631"/>
      <c r="CS25" s="631"/>
      <c r="CT25" s="632"/>
      <c r="CU25" s="681">
        <v>0</v>
      </c>
      <c r="CV25" s="681"/>
      <c r="CW25" s="681"/>
      <c r="CX25" s="681"/>
      <c r="CY25" s="618" t="s">
        <v>100</v>
      </c>
      <c r="CZ25" s="631"/>
      <c r="DA25" s="631"/>
      <c r="DB25" s="631"/>
      <c r="DC25" s="631"/>
      <c r="DD25" s="631"/>
      <c r="DE25" s="631"/>
      <c r="DF25" s="631"/>
      <c r="DG25" s="631"/>
      <c r="DH25" s="631"/>
      <c r="DI25" s="631"/>
      <c r="DJ25" s="631"/>
      <c r="DK25" s="632"/>
      <c r="DL25" s="618">
        <v>456391</v>
      </c>
      <c r="DM25" s="631"/>
      <c r="DN25" s="631"/>
      <c r="DO25" s="631"/>
      <c r="DP25" s="631"/>
      <c r="DQ25" s="631"/>
      <c r="DR25" s="631"/>
      <c r="DS25" s="631"/>
      <c r="DT25" s="631"/>
      <c r="DU25" s="631"/>
      <c r="DV25" s="631"/>
      <c r="DW25" s="631"/>
      <c r="DX25" s="688"/>
    </row>
    <row r="26" spans="2:128" ht="11.25" customHeight="1">
      <c r="B26" s="627" t="s">
        <v>242</v>
      </c>
      <c r="C26" s="628"/>
      <c r="D26" s="628"/>
      <c r="E26" s="628"/>
      <c r="F26" s="628"/>
      <c r="G26" s="628"/>
      <c r="H26" s="628"/>
      <c r="I26" s="628"/>
      <c r="J26" s="628"/>
      <c r="K26" s="628"/>
      <c r="L26" s="628"/>
      <c r="M26" s="628"/>
      <c r="N26" s="628"/>
      <c r="O26" s="628"/>
      <c r="P26" s="628"/>
      <c r="Q26" s="629"/>
      <c r="R26" s="630">
        <v>31859523</v>
      </c>
      <c r="S26" s="631"/>
      <c r="T26" s="631"/>
      <c r="U26" s="631"/>
      <c r="V26" s="631"/>
      <c r="W26" s="631"/>
      <c r="X26" s="631"/>
      <c r="Y26" s="632"/>
      <c r="Z26" s="679">
        <v>0.4</v>
      </c>
      <c r="AA26" s="644"/>
      <c r="AB26" s="644"/>
      <c r="AC26" s="680"/>
      <c r="AD26" s="618">
        <v>8518710</v>
      </c>
      <c r="AE26" s="631"/>
      <c r="AF26" s="631"/>
      <c r="AG26" s="631"/>
      <c r="AH26" s="631"/>
      <c r="AI26" s="631"/>
      <c r="AJ26" s="631"/>
      <c r="AK26" s="632"/>
      <c r="AL26" s="679">
        <v>0.2</v>
      </c>
      <c r="AM26" s="644"/>
      <c r="AN26" s="644"/>
      <c r="AO26" s="659"/>
      <c r="AP26" s="685" t="s">
        <v>243</v>
      </c>
      <c r="AQ26" s="686"/>
      <c r="AR26" s="686"/>
      <c r="AS26" s="686"/>
      <c r="AT26" s="686"/>
      <c r="AU26" s="686"/>
      <c r="AV26" s="686"/>
      <c r="AW26" s="686"/>
      <c r="AX26" s="686"/>
      <c r="AY26" s="686"/>
      <c r="AZ26" s="686"/>
      <c r="BA26" s="686"/>
      <c r="BB26" s="686"/>
      <c r="BC26" s="687"/>
      <c r="BD26" s="630" t="s">
        <v>100</v>
      </c>
      <c r="BE26" s="631"/>
      <c r="BF26" s="631"/>
      <c r="BG26" s="631"/>
      <c r="BH26" s="631"/>
      <c r="BI26" s="631"/>
      <c r="BJ26" s="631"/>
      <c r="BK26" s="632"/>
      <c r="BL26" s="681" t="s">
        <v>100</v>
      </c>
      <c r="BM26" s="681"/>
      <c r="BN26" s="681"/>
      <c r="BO26" s="681"/>
      <c r="BP26" s="682" t="s">
        <v>100</v>
      </c>
      <c r="BQ26" s="682"/>
      <c r="BR26" s="682"/>
      <c r="BS26" s="682"/>
      <c r="BT26" s="682"/>
      <c r="BU26" s="682"/>
      <c r="BV26" s="682"/>
      <c r="BW26" s="683"/>
      <c r="BY26" s="685" t="s">
        <v>244</v>
      </c>
      <c r="BZ26" s="686"/>
      <c r="CA26" s="686"/>
      <c r="CB26" s="686"/>
      <c r="CC26" s="686"/>
      <c r="CD26" s="686"/>
      <c r="CE26" s="686"/>
      <c r="CF26" s="686"/>
      <c r="CG26" s="686"/>
      <c r="CH26" s="686"/>
      <c r="CI26" s="686"/>
      <c r="CJ26" s="686"/>
      <c r="CK26" s="686"/>
      <c r="CL26" s="687"/>
      <c r="CM26" s="630" t="s">
        <v>100</v>
      </c>
      <c r="CN26" s="631"/>
      <c r="CO26" s="631"/>
      <c r="CP26" s="631"/>
      <c r="CQ26" s="631"/>
      <c r="CR26" s="631"/>
      <c r="CS26" s="631"/>
      <c r="CT26" s="632"/>
      <c r="CU26" s="681" t="s">
        <v>100</v>
      </c>
      <c r="CV26" s="681"/>
      <c r="CW26" s="681"/>
      <c r="CX26" s="681"/>
      <c r="CY26" s="618" t="s">
        <v>100</v>
      </c>
      <c r="CZ26" s="631"/>
      <c r="DA26" s="631"/>
      <c r="DB26" s="631"/>
      <c r="DC26" s="631"/>
      <c r="DD26" s="631"/>
      <c r="DE26" s="631"/>
      <c r="DF26" s="631"/>
      <c r="DG26" s="631"/>
      <c r="DH26" s="631"/>
      <c r="DI26" s="631"/>
      <c r="DJ26" s="631"/>
      <c r="DK26" s="632"/>
      <c r="DL26" s="618" t="s">
        <v>100</v>
      </c>
      <c r="DM26" s="631"/>
      <c r="DN26" s="631"/>
      <c r="DO26" s="631"/>
      <c r="DP26" s="631"/>
      <c r="DQ26" s="631"/>
      <c r="DR26" s="631"/>
      <c r="DS26" s="631"/>
      <c r="DT26" s="631"/>
      <c r="DU26" s="631"/>
      <c r="DV26" s="631"/>
      <c r="DW26" s="631"/>
      <c r="DX26" s="688"/>
    </row>
    <row r="27" spans="2:128" ht="11.25" customHeight="1">
      <c r="B27" s="627" t="s">
        <v>245</v>
      </c>
      <c r="C27" s="628"/>
      <c r="D27" s="628"/>
      <c r="E27" s="628"/>
      <c r="F27" s="628"/>
      <c r="G27" s="628"/>
      <c r="H27" s="628"/>
      <c r="I27" s="628"/>
      <c r="J27" s="628"/>
      <c r="K27" s="628"/>
      <c r="L27" s="628"/>
      <c r="M27" s="628"/>
      <c r="N27" s="628"/>
      <c r="O27" s="628"/>
      <c r="P27" s="628"/>
      <c r="Q27" s="629"/>
      <c r="R27" s="630">
        <v>81111</v>
      </c>
      <c r="S27" s="631"/>
      <c r="T27" s="631"/>
      <c r="U27" s="631"/>
      <c r="V27" s="631"/>
      <c r="W27" s="631"/>
      <c r="X27" s="631"/>
      <c r="Y27" s="632"/>
      <c r="Z27" s="679">
        <v>0</v>
      </c>
      <c r="AA27" s="644"/>
      <c r="AB27" s="644"/>
      <c r="AC27" s="680"/>
      <c r="AD27" s="618" t="s">
        <v>100</v>
      </c>
      <c r="AE27" s="631"/>
      <c r="AF27" s="631"/>
      <c r="AG27" s="631"/>
      <c r="AH27" s="631"/>
      <c r="AI27" s="631"/>
      <c r="AJ27" s="631"/>
      <c r="AK27" s="632"/>
      <c r="AL27" s="679" t="s">
        <v>100</v>
      </c>
      <c r="AM27" s="644"/>
      <c r="AN27" s="644"/>
      <c r="AO27" s="659"/>
      <c r="AP27" s="685" t="s">
        <v>246</v>
      </c>
      <c r="AQ27" s="686"/>
      <c r="AR27" s="686"/>
      <c r="AS27" s="686"/>
      <c r="AT27" s="686"/>
      <c r="AU27" s="686"/>
      <c r="AV27" s="686"/>
      <c r="AW27" s="686"/>
      <c r="AX27" s="686"/>
      <c r="AY27" s="686"/>
      <c r="AZ27" s="686"/>
      <c r="BA27" s="686"/>
      <c r="BB27" s="686"/>
      <c r="BC27" s="687"/>
      <c r="BD27" s="630" t="s">
        <v>100</v>
      </c>
      <c r="BE27" s="631"/>
      <c r="BF27" s="631"/>
      <c r="BG27" s="631"/>
      <c r="BH27" s="631"/>
      <c r="BI27" s="631"/>
      <c r="BJ27" s="631"/>
      <c r="BK27" s="632"/>
      <c r="BL27" s="681" t="s">
        <v>100</v>
      </c>
      <c r="BM27" s="681"/>
      <c r="BN27" s="681"/>
      <c r="BO27" s="681"/>
      <c r="BP27" s="682" t="s">
        <v>100</v>
      </c>
      <c r="BQ27" s="682"/>
      <c r="BR27" s="682"/>
      <c r="BS27" s="682"/>
      <c r="BT27" s="682"/>
      <c r="BU27" s="682"/>
      <c r="BV27" s="682"/>
      <c r="BW27" s="683"/>
      <c r="BY27" s="685" t="s">
        <v>247</v>
      </c>
      <c r="BZ27" s="686"/>
      <c r="CA27" s="686"/>
      <c r="CB27" s="686"/>
      <c r="CC27" s="686"/>
      <c r="CD27" s="686"/>
      <c r="CE27" s="686"/>
      <c r="CF27" s="686"/>
      <c r="CG27" s="686"/>
      <c r="CH27" s="686"/>
      <c r="CI27" s="686"/>
      <c r="CJ27" s="686"/>
      <c r="CK27" s="686"/>
      <c r="CL27" s="687"/>
      <c r="CM27" s="630">
        <v>9273684</v>
      </c>
      <c r="CN27" s="631"/>
      <c r="CO27" s="631"/>
      <c r="CP27" s="631"/>
      <c r="CQ27" s="631"/>
      <c r="CR27" s="631"/>
      <c r="CS27" s="631"/>
      <c r="CT27" s="632"/>
      <c r="CU27" s="681">
        <v>0.1</v>
      </c>
      <c r="CV27" s="681"/>
      <c r="CW27" s="681"/>
      <c r="CX27" s="681"/>
      <c r="CY27" s="618" t="s">
        <v>100</v>
      </c>
      <c r="CZ27" s="631"/>
      <c r="DA27" s="631"/>
      <c r="DB27" s="631"/>
      <c r="DC27" s="631"/>
      <c r="DD27" s="631"/>
      <c r="DE27" s="631"/>
      <c r="DF27" s="631"/>
      <c r="DG27" s="631"/>
      <c r="DH27" s="631"/>
      <c r="DI27" s="631"/>
      <c r="DJ27" s="631"/>
      <c r="DK27" s="632"/>
      <c r="DL27" s="618">
        <v>9273684</v>
      </c>
      <c r="DM27" s="631"/>
      <c r="DN27" s="631"/>
      <c r="DO27" s="631"/>
      <c r="DP27" s="631"/>
      <c r="DQ27" s="631"/>
      <c r="DR27" s="631"/>
      <c r="DS27" s="631"/>
      <c r="DT27" s="631"/>
      <c r="DU27" s="631"/>
      <c r="DV27" s="631"/>
      <c r="DW27" s="631"/>
      <c r="DX27" s="688"/>
    </row>
    <row r="28" spans="2:128" ht="11.25" customHeight="1">
      <c r="B28" s="627" t="s">
        <v>248</v>
      </c>
      <c r="C28" s="628"/>
      <c r="D28" s="628"/>
      <c r="E28" s="628"/>
      <c r="F28" s="628"/>
      <c r="G28" s="628"/>
      <c r="H28" s="628"/>
      <c r="I28" s="628"/>
      <c r="J28" s="628"/>
      <c r="K28" s="628"/>
      <c r="L28" s="628"/>
      <c r="M28" s="628"/>
      <c r="N28" s="628"/>
      <c r="O28" s="628"/>
      <c r="P28" s="628"/>
      <c r="Q28" s="629"/>
      <c r="R28" s="630">
        <v>61543086</v>
      </c>
      <c r="S28" s="631"/>
      <c r="T28" s="631"/>
      <c r="U28" s="631"/>
      <c r="V28" s="631"/>
      <c r="W28" s="631"/>
      <c r="X28" s="631"/>
      <c r="Y28" s="632"/>
      <c r="Z28" s="679">
        <v>0.9</v>
      </c>
      <c r="AA28" s="644"/>
      <c r="AB28" s="644"/>
      <c r="AC28" s="680"/>
      <c r="AD28" s="618" t="s">
        <v>100</v>
      </c>
      <c r="AE28" s="631"/>
      <c r="AF28" s="631"/>
      <c r="AG28" s="631"/>
      <c r="AH28" s="631"/>
      <c r="AI28" s="631"/>
      <c r="AJ28" s="631"/>
      <c r="AK28" s="632"/>
      <c r="AL28" s="679" t="s">
        <v>100</v>
      </c>
      <c r="AM28" s="644"/>
      <c r="AN28" s="644"/>
      <c r="AO28" s="659"/>
      <c r="AP28" s="685" t="s">
        <v>249</v>
      </c>
      <c r="AQ28" s="686"/>
      <c r="AR28" s="686"/>
      <c r="AS28" s="686"/>
      <c r="AT28" s="686"/>
      <c r="AU28" s="686"/>
      <c r="AV28" s="686"/>
      <c r="AW28" s="686"/>
      <c r="AX28" s="686"/>
      <c r="AY28" s="686"/>
      <c r="AZ28" s="686"/>
      <c r="BA28" s="686"/>
      <c r="BB28" s="686"/>
      <c r="BC28" s="687"/>
      <c r="BD28" s="630">
        <v>2220892</v>
      </c>
      <c r="BE28" s="631"/>
      <c r="BF28" s="631"/>
      <c r="BG28" s="631"/>
      <c r="BH28" s="631"/>
      <c r="BI28" s="631"/>
      <c r="BJ28" s="631"/>
      <c r="BK28" s="632"/>
      <c r="BL28" s="681">
        <v>0.1</v>
      </c>
      <c r="BM28" s="681"/>
      <c r="BN28" s="681"/>
      <c r="BO28" s="681"/>
      <c r="BP28" s="682" t="s">
        <v>100</v>
      </c>
      <c r="BQ28" s="682"/>
      <c r="BR28" s="682"/>
      <c r="BS28" s="682"/>
      <c r="BT28" s="682"/>
      <c r="BU28" s="682"/>
      <c r="BV28" s="682"/>
      <c r="BW28" s="683"/>
      <c r="BY28" s="685" t="s">
        <v>250</v>
      </c>
      <c r="BZ28" s="686"/>
      <c r="CA28" s="686"/>
      <c r="CB28" s="686"/>
      <c r="CC28" s="686"/>
      <c r="CD28" s="686"/>
      <c r="CE28" s="686"/>
      <c r="CF28" s="686"/>
      <c r="CG28" s="686"/>
      <c r="CH28" s="686"/>
      <c r="CI28" s="686"/>
      <c r="CJ28" s="686"/>
      <c r="CK28" s="686"/>
      <c r="CL28" s="687"/>
      <c r="CM28" s="630" t="s">
        <v>100</v>
      </c>
      <c r="CN28" s="631"/>
      <c r="CO28" s="631"/>
      <c r="CP28" s="631"/>
      <c r="CQ28" s="631"/>
      <c r="CR28" s="631"/>
      <c r="CS28" s="631"/>
      <c r="CT28" s="632"/>
      <c r="CU28" s="681" t="s">
        <v>100</v>
      </c>
      <c r="CV28" s="681"/>
      <c r="CW28" s="681"/>
      <c r="CX28" s="681"/>
      <c r="CY28" s="618" t="s">
        <v>100</v>
      </c>
      <c r="CZ28" s="631"/>
      <c r="DA28" s="631"/>
      <c r="DB28" s="631"/>
      <c r="DC28" s="631"/>
      <c r="DD28" s="631"/>
      <c r="DE28" s="631"/>
      <c r="DF28" s="631"/>
      <c r="DG28" s="631"/>
      <c r="DH28" s="631"/>
      <c r="DI28" s="631"/>
      <c r="DJ28" s="631"/>
      <c r="DK28" s="632"/>
      <c r="DL28" s="618" t="s">
        <v>100</v>
      </c>
      <c r="DM28" s="631"/>
      <c r="DN28" s="631"/>
      <c r="DO28" s="631"/>
      <c r="DP28" s="631"/>
      <c r="DQ28" s="631"/>
      <c r="DR28" s="631"/>
      <c r="DS28" s="631"/>
      <c r="DT28" s="631"/>
      <c r="DU28" s="631"/>
      <c r="DV28" s="631"/>
      <c r="DW28" s="631"/>
      <c r="DX28" s="688"/>
    </row>
    <row r="29" spans="2:128" ht="11.25" customHeight="1">
      <c r="B29" s="627" t="s">
        <v>251</v>
      </c>
      <c r="C29" s="628"/>
      <c r="D29" s="628"/>
      <c r="E29" s="628"/>
      <c r="F29" s="628"/>
      <c r="G29" s="628"/>
      <c r="H29" s="628"/>
      <c r="I29" s="628"/>
      <c r="J29" s="628"/>
      <c r="K29" s="628"/>
      <c r="L29" s="628"/>
      <c r="M29" s="628"/>
      <c r="N29" s="628"/>
      <c r="O29" s="628"/>
      <c r="P29" s="628"/>
      <c r="Q29" s="629"/>
      <c r="R29" s="630">
        <v>251541646</v>
      </c>
      <c r="S29" s="631"/>
      <c r="T29" s="631"/>
      <c r="U29" s="631"/>
      <c r="V29" s="631"/>
      <c r="W29" s="631"/>
      <c r="X29" s="631"/>
      <c r="Y29" s="632"/>
      <c r="Z29" s="679">
        <v>3.5</v>
      </c>
      <c r="AA29" s="644"/>
      <c r="AB29" s="644"/>
      <c r="AC29" s="680"/>
      <c r="AD29" s="618" t="s">
        <v>100</v>
      </c>
      <c r="AE29" s="631"/>
      <c r="AF29" s="631"/>
      <c r="AG29" s="631"/>
      <c r="AH29" s="631"/>
      <c r="AI29" s="631"/>
      <c r="AJ29" s="631"/>
      <c r="AK29" s="632"/>
      <c r="AL29" s="679" t="s">
        <v>100</v>
      </c>
      <c r="AM29" s="644"/>
      <c r="AN29" s="644"/>
      <c r="AO29" s="659"/>
      <c r="AP29" s="685" t="s">
        <v>252</v>
      </c>
      <c r="AQ29" s="686"/>
      <c r="AR29" s="686"/>
      <c r="AS29" s="686"/>
      <c r="AT29" s="686"/>
      <c r="AU29" s="686"/>
      <c r="AV29" s="686"/>
      <c r="AW29" s="686"/>
      <c r="AX29" s="686"/>
      <c r="AY29" s="686"/>
      <c r="AZ29" s="686"/>
      <c r="BA29" s="686"/>
      <c r="BB29" s="686"/>
      <c r="BC29" s="687"/>
      <c r="BD29" s="630">
        <v>4126</v>
      </c>
      <c r="BE29" s="631"/>
      <c r="BF29" s="631"/>
      <c r="BG29" s="631"/>
      <c r="BH29" s="631"/>
      <c r="BI29" s="631"/>
      <c r="BJ29" s="631"/>
      <c r="BK29" s="632"/>
      <c r="BL29" s="681">
        <v>0</v>
      </c>
      <c r="BM29" s="681"/>
      <c r="BN29" s="681"/>
      <c r="BO29" s="681"/>
      <c r="BP29" s="682" t="s">
        <v>100</v>
      </c>
      <c r="BQ29" s="682"/>
      <c r="BR29" s="682"/>
      <c r="BS29" s="682"/>
      <c r="BT29" s="682"/>
      <c r="BU29" s="682"/>
      <c r="BV29" s="682"/>
      <c r="BW29" s="683"/>
      <c r="BY29" s="685" t="s">
        <v>253</v>
      </c>
      <c r="BZ29" s="689"/>
      <c r="CA29" s="689"/>
      <c r="CB29" s="689"/>
      <c r="CC29" s="689"/>
      <c r="CD29" s="689"/>
      <c r="CE29" s="689"/>
      <c r="CF29" s="689"/>
      <c r="CG29" s="689"/>
      <c r="CH29" s="689"/>
      <c r="CI29" s="689"/>
      <c r="CJ29" s="689"/>
      <c r="CK29" s="689"/>
      <c r="CL29" s="687"/>
      <c r="CM29" s="630">
        <v>987804199</v>
      </c>
      <c r="CN29" s="631"/>
      <c r="CO29" s="631"/>
      <c r="CP29" s="631"/>
      <c r="CQ29" s="631"/>
      <c r="CR29" s="631"/>
      <c r="CS29" s="631"/>
      <c r="CT29" s="632"/>
      <c r="CU29" s="681">
        <v>14.6</v>
      </c>
      <c r="CV29" s="681"/>
      <c r="CW29" s="681"/>
      <c r="CX29" s="681"/>
      <c r="CY29" s="618" t="s">
        <v>100</v>
      </c>
      <c r="CZ29" s="631"/>
      <c r="DA29" s="631"/>
      <c r="DB29" s="631"/>
      <c r="DC29" s="631"/>
      <c r="DD29" s="631"/>
      <c r="DE29" s="631"/>
      <c r="DF29" s="631"/>
      <c r="DG29" s="631"/>
      <c r="DH29" s="631"/>
      <c r="DI29" s="631"/>
      <c r="DJ29" s="631"/>
      <c r="DK29" s="632"/>
      <c r="DL29" s="618">
        <v>987804199</v>
      </c>
      <c r="DM29" s="631"/>
      <c r="DN29" s="631"/>
      <c r="DO29" s="631"/>
      <c r="DP29" s="631"/>
      <c r="DQ29" s="631"/>
      <c r="DR29" s="631"/>
      <c r="DS29" s="631"/>
      <c r="DT29" s="631"/>
      <c r="DU29" s="631"/>
      <c r="DV29" s="631"/>
      <c r="DW29" s="631"/>
      <c r="DX29" s="688"/>
    </row>
    <row r="30" spans="2:128" ht="11.25" customHeight="1">
      <c r="B30" s="627" t="s">
        <v>254</v>
      </c>
      <c r="C30" s="628"/>
      <c r="D30" s="628"/>
      <c r="E30" s="628"/>
      <c r="F30" s="628"/>
      <c r="G30" s="628"/>
      <c r="H30" s="628"/>
      <c r="I30" s="628"/>
      <c r="J30" s="628"/>
      <c r="K30" s="628"/>
      <c r="L30" s="628"/>
      <c r="M30" s="628"/>
      <c r="N30" s="628"/>
      <c r="O30" s="628"/>
      <c r="P30" s="628"/>
      <c r="Q30" s="629"/>
      <c r="R30" s="630">
        <v>505672314</v>
      </c>
      <c r="S30" s="631"/>
      <c r="T30" s="631"/>
      <c r="U30" s="631"/>
      <c r="V30" s="631"/>
      <c r="W30" s="631"/>
      <c r="X30" s="631"/>
      <c r="Y30" s="632"/>
      <c r="Z30" s="679">
        <v>7.1</v>
      </c>
      <c r="AA30" s="644"/>
      <c r="AB30" s="644"/>
      <c r="AC30" s="680"/>
      <c r="AD30" s="618">
        <v>2031627</v>
      </c>
      <c r="AE30" s="631"/>
      <c r="AF30" s="631"/>
      <c r="AG30" s="631"/>
      <c r="AH30" s="631"/>
      <c r="AI30" s="631"/>
      <c r="AJ30" s="631"/>
      <c r="AK30" s="632"/>
      <c r="AL30" s="679">
        <v>0</v>
      </c>
      <c r="AM30" s="644"/>
      <c r="AN30" s="644"/>
      <c r="AO30" s="659"/>
      <c r="AP30" s="685" t="s">
        <v>255</v>
      </c>
      <c r="AQ30" s="686"/>
      <c r="AR30" s="686"/>
      <c r="AS30" s="686"/>
      <c r="AT30" s="686"/>
      <c r="AU30" s="686"/>
      <c r="AV30" s="686"/>
      <c r="AW30" s="686"/>
      <c r="AX30" s="686"/>
      <c r="AY30" s="686"/>
      <c r="AZ30" s="686"/>
      <c r="BA30" s="686"/>
      <c r="BB30" s="686"/>
      <c r="BC30" s="687"/>
      <c r="BD30" s="630">
        <v>4126</v>
      </c>
      <c r="BE30" s="631"/>
      <c r="BF30" s="631"/>
      <c r="BG30" s="631"/>
      <c r="BH30" s="631"/>
      <c r="BI30" s="631"/>
      <c r="BJ30" s="631"/>
      <c r="BK30" s="632"/>
      <c r="BL30" s="681">
        <v>0</v>
      </c>
      <c r="BM30" s="681"/>
      <c r="BN30" s="681"/>
      <c r="BO30" s="681"/>
      <c r="BP30" s="682" t="s">
        <v>100</v>
      </c>
      <c r="BQ30" s="682"/>
      <c r="BR30" s="682"/>
      <c r="BS30" s="682"/>
      <c r="BT30" s="682"/>
      <c r="BU30" s="682"/>
      <c r="BV30" s="682"/>
      <c r="BW30" s="683"/>
      <c r="BY30" s="627" t="s">
        <v>256</v>
      </c>
      <c r="BZ30" s="628"/>
      <c r="CA30" s="628"/>
      <c r="CB30" s="628"/>
      <c r="CC30" s="628"/>
      <c r="CD30" s="628"/>
      <c r="CE30" s="628"/>
      <c r="CF30" s="628"/>
      <c r="CG30" s="628"/>
      <c r="CH30" s="628"/>
      <c r="CI30" s="628"/>
      <c r="CJ30" s="628"/>
      <c r="CK30" s="628"/>
      <c r="CL30" s="629"/>
      <c r="CM30" s="630">
        <v>6743871421</v>
      </c>
      <c r="CN30" s="631"/>
      <c r="CO30" s="631"/>
      <c r="CP30" s="631"/>
      <c r="CQ30" s="631"/>
      <c r="CR30" s="631"/>
      <c r="CS30" s="631"/>
      <c r="CT30" s="632"/>
      <c r="CU30" s="681">
        <v>100</v>
      </c>
      <c r="CV30" s="681"/>
      <c r="CW30" s="681"/>
      <c r="CX30" s="681"/>
      <c r="CY30" s="618">
        <v>870327746</v>
      </c>
      <c r="CZ30" s="631"/>
      <c r="DA30" s="631"/>
      <c r="DB30" s="631"/>
      <c r="DC30" s="631"/>
      <c r="DD30" s="631"/>
      <c r="DE30" s="631"/>
      <c r="DF30" s="631"/>
      <c r="DG30" s="631"/>
      <c r="DH30" s="631"/>
      <c r="DI30" s="631"/>
      <c r="DJ30" s="631"/>
      <c r="DK30" s="632"/>
      <c r="DL30" s="618">
        <v>5625326337</v>
      </c>
      <c r="DM30" s="631"/>
      <c r="DN30" s="631"/>
      <c r="DO30" s="631"/>
      <c r="DP30" s="631"/>
      <c r="DQ30" s="631"/>
      <c r="DR30" s="631"/>
      <c r="DS30" s="631"/>
      <c r="DT30" s="631"/>
      <c r="DU30" s="631"/>
      <c r="DV30" s="631"/>
      <c r="DW30" s="631"/>
      <c r="DX30" s="688"/>
    </row>
    <row r="31" spans="2:128" ht="11.25" customHeight="1">
      <c r="B31" s="627" t="s">
        <v>257</v>
      </c>
      <c r="C31" s="628"/>
      <c r="D31" s="628"/>
      <c r="E31" s="628"/>
      <c r="F31" s="628"/>
      <c r="G31" s="628"/>
      <c r="H31" s="628"/>
      <c r="I31" s="628"/>
      <c r="J31" s="628"/>
      <c r="K31" s="628"/>
      <c r="L31" s="628"/>
      <c r="M31" s="628"/>
      <c r="N31" s="628"/>
      <c r="O31" s="628"/>
      <c r="P31" s="628"/>
      <c r="Q31" s="629"/>
      <c r="R31" s="630">
        <v>152610690</v>
      </c>
      <c r="S31" s="631"/>
      <c r="T31" s="631"/>
      <c r="U31" s="631"/>
      <c r="V31" s="631"/>
      <c r="W31" s="631"/>
      <c r="X31" s="631"/>
      <c r="Y31" s="632"/>
      <c r="Z31" s="679">
        <v>2.1</v>
      </c>
      <c r="AA31" s="644"/>
      <c r="AB31" s="644"/>
      <c r="AC31" s="680"/>
      <c r="AD31" s="618" t="s">
        <v>100</v>
      </c>
      <c r="AE31" s="631"/>
      <c r="AF31" s="631"/>
      <c r="AG31" s="631"/>
      <c r="AH31" s="631"/>
      <c r="AI31" s="631"/>
      <c r="AJ31" s="631"/>
      <c r="AK31" s="632"/>
      <c r="AL31" s="679" t="s">
        <v>100</v>
      </c>
      <c r="AM31" s="644"/>
      <c r="AN31" s="644"/>
      <c r="AO31" s="659"/>
      <c r="AP31" s="685" t="s">
        <v>258</v>
      </c>
      <c r="AQ31" s="686"/>
      <c r="AR31" s="686"/>
      <c r="AS31" s="686"/>
      <c r="AT31" s="686"/>
      <c r="AU31" s="686"/>
      <c r="AV31" s="686"/>
      <c r="AW31" s="686"/>
      <c r="AX31" s="686"/>
      <c r="AY31" s="686"/>
      <c r="AZ31" s="686"/>
      <c r="BA31" s="686"/>
      <c r="BB31" s="686"/>
      <c r="BC31" s="687"/>
      <c r="BD31" s="630">
        <v>2216766</v>
      </c>
      <c r="BE31" s="631"/>
      <c r="BF31" s="631"/>
      <c r="BG31" s="631"/>
      <c r="BH31" s="631"/>
      <c r="BI31" s="631"/>
      <c r="BJ31" s="631"/>
      <c r="BK31" s="632"/>
      <c r="BL31" s="681">
        <v>0.1</v>
      </c>
      <c r="BM31" s="681"/>
      <c r="BN31" s="681"/>
      <c r="BO31" s="681"/>
      <c r="BP31" s="682" t="s">
        <v>100</v>
      </c>
      <c r="BQ31" s="682"/>
      <c r="BR31" s="682"/>
      <c r="BS31" s="682"/>
      <c r="BT31" s="682"/>
      <c r="BU31" s="682"/>
      <c r="BV31" s="682"/>
      <c r="BW31" s="683"/>
      <c r="BY31" s="600"/>
      <c r="BZ31" s="601"/>
      <c r="CA31" s="601"/>
      <c r="CB31" s="601"/>
      <c r="CC31" s="601"/>
      <c r="CD31" s="601"/>
      <c r="CE31" s="601"/>
      <c r="CF31" s="601"/>
      <c r="CG31" s="601"/>
      <c r="CH31" s="601"/>
      <c r="CI31" s="601"/>
      <c r="CJ31" s="601"/>
      <c r="CK31" s="601"/>
      <c r="CL31" s="602"/>
      <c r="CM31" s="630"/>
      <c r="CN31" s="631"/>
      <c r="CO31" s="631"/>
      <c r="CP31" s="631"/>
      <c r="CQ31" s="631"/>
      <c r="CR31" s="631"/>
      <c r="CS31" s="631"/>
      <c r="CT31" s="632"/>
      <c r="CU31" s="681"/>
      <c r="CV31" s="681"/>
      <c r="CW31" s="681"/>
      <c r="CX31" s="681"/>
      <c r="CY31" s="618"/>
      <c r="CZ31" s="631"/>
      <c r="DA31" s="631"/>
      <c r="DB31" s="631"/>
      <c r="DC31" s="631"/>
      <c r="DD31" s="631"/>
      <c r="DE31" s="631"/>
      <c r="DF31" s="631"/>
      <c r="DG31" s="631"/>
      <c r="DH31" s="631"/>
      <c r="DI31" s="631"/>
      <c r="DJ31" s="631"/>
      <c r="DK31" s="632"/>
      <c r="DL31" s="618"/>
      <c r="DM31" s="631"/>
      <c r="DN31" s="631"/>
      <c r="DO31" s="631"/>
      <c r="DP31" s="631"/>
      <c r="DQ31" s="631"/>
      <c r="DR31" s="631"/>
      <c r="DS31" s="631"/>
      <c r="DT31" s="631"/>
      <c r="DU31" s="631"/>
      <c r="DV31" s="631"/>
      <c r="DW31" s="631"/>
      <c r="DX31" s="688"/>
    </row>
    <row r="32" spans="2:128" ht="11.25" customHeight="1">
      <c r="B32" s="627" t="s">
        <v>259</v>
      </c>
      <c r="C32" s="628"/>
      <c r="D32" s="628"/>
      <c r="E32" s="628"/>
      <c r="F32" s="628"/>
      <c r="G32" s="628"/>
      <c r="H32" s="628"/>
      <c r="I32" s="628"/>
      <c r="J32" s="628"/>
      <c r="K32" s="628"/>
      <c r="L32" s="628"/>
      <c r="M32" s="628"/>
      <c r="N32" s="628"/>
      <c r="O32" s="628"/>
      <c r="P32" s="628"/>
      <c r="Q32" s="629"/>
      <c r="R32" s="630" t="s">
        <v>100</v>
      </c>
      <c r="S32" s="631"/>
      <c r="T32" s="631"/>
      <c r="U32" s="631"/>
      <c r="V32" s="631"/>
      <c r="W32" s="631"/>
      <c r="X32" s="631"/>
      <c r="Y32" s="632"/>
      <c r="Z32" s="679" t="s">
        <v>100</v>
      </c>
      <c r="AA32" s="644"/>
      <c r="AB32" s="644"/>
      <c r="AC32" s="680"/>
      <c r="AD32" s="618" t="s">
        <v>100</v>
      </c>
      <c r="AE32" s="631"/>
      <c r="AF32" s="631"/>
      <c r="AG32" s="631"/>
      <c r="AH32" s="631"/>
      <c r="AI32" s="631"/>
      <c r="AJ32" s="631"/>
      <c r="AK32" s="632"/>
      <c r="AL32" s="679" t="s">
        <v>100</v>
      </c>
      <c r="AM32" s="644"/>
      <c r="AN32" s="644"/>
      <c r="AO32" s="659"/>
      <c r="AP32" s="685" t="s">
        <v>260</v>
      </c>
      <c r="AQ32" s="686"/>
      <c r="AR32" s="686"/>
      <c r="AS32" s="686"/>
      <c r="AT32" s="686"/>
      <c r="AU32" s="686"/>
      <c r="AV32" s="686"/>
      <c r="AW32" s="686"/>
      <c r="AX32" s="686"/>
      <c r="AY32" s="686"/>
      <c r="AZ32" s="686"/>
      <c r="BA32" s="686"/>
      <c r="BB32" s="686"/>
      <c r="BC32" s="687"/>
      <c r="BD32" s="630" t="s">
        <v>100</v>
      </c>
      <c r="BE32" s="631"/>
      <c r="BF32" s="631"/>
      <c r="BG32" s="631"/>
      <c r="BH32" s="631"/>
      <c r="BI32" s="631"/>
      <c r="BJ32" s="631"/>
      <c r="BK32" s="632"/>
      <c r="BL32" s="681" t="s">
        <v>100</v>
      </c>
      <c r="BM32" s="681"/>
      <c r="BN32" s="681"/>
      <c r="BO32" s="681"/>
      <c r="BP32" s="682" t="s">
        <v>100</v>
      </c>
      <c r="BQ32" s="682"/>
      <c r="BR32" s="682"/>
      <c r="BS32" s="682"/>
      <c r="BT32" s="682"/>
      <c r="BU32" s="682"/>
      <c r="BV32" s="682"/>
      <c r="BW32" s="683"/>
      <c r="BY32" s="663" t="s">
        <v>261</v>
      </c>
      <c r="BZ32" s="664"/>
      <c r="CA32" s="664"/>
      <c r="CB32" s="664"/>
      <c r="CC32" s="664"/>
      <c r="CD32" s="664"/>
      <c r="CE32" s="664"/>
      <c r="CF32" s="664"/>
      <c r="CG32" s="664"/>
      <c r="CH32" s="664"/>
      <c r="CI32" s="664"/>
      <c r="CJ32" s="664"/>
      <c r="CK32" s="664"/>
      <c r="CL32" s="664"/>
      <c r="CM32" s="664"/>
      <c r="CN32" s="664"/>
      <c r="CO32" s="664"/>
      <c r="CP32" s="664"/>
      <c r="CQ32" s="664"/>
      <c r="CR32" s="664"/>
      <c r="CS32" s="664"/>
      <c r="CT32" s="664"/>
      <c r="CU32" s="664"/>
      <c r="CV32" s="664"/>
      <c r="CW32" s="664"/>
      <c r="CX32" s="664"/>
      <c r="CY32" s="664"/>
      <c r="CZ32" s="664"/>
      <c r="DA32" s="664"/>
      <c r="DB32" s="664"/>
      <c r="DC32" s="664"/>
      <c r="DD32" s="664"/>
      <c r="DE32" s="664"/>
      <c r="DF32" s="664"/>
      <c r="DG32" s="664"/>
      <c r="DH32" s="664"/>
      <c r="DI32" s="664"/>
      <c r="DJ32" s="664"/>
      <c r="DK32" s="664"/>
      <c r="DL32" s="664"/>
      <c r="DM32" s="664"/>
      <c r="DN32" s="664"/>
      <c r="DO32" s="664"/>
      <c r="DP32" s="664"/>
      <c r="DQ32" s="664"/>
      <c r="DR32" s="664"/>
      <c r="DS32" s="664"/>
      <c r="DT32" s="664"/>
      <c r="DU32" s="664"/>
      <c r="DV32" s="664"/>
      <c r="DW32" s="664"/>
      <c r="DX32" s="665"/>
    </row>
    <row r="33" spans="2:128" ht="11.25" customHeight="1">
      <c r="B33" s="627" t="s">
        <v>262</v>
      </c>
      <c r="C33" s="628"/>
      <c r="D33" s="628"/>
      <c r="E33" s="628"/>
      <c r="F33" s="628"/>
      <c r="G33" s="628"/>
      <c r="H33" s="628"/>
      <c r="I33" s="628"/>
      <c r="J33" s="628"/>
      <c r="K33" s="628"/>
      <c r="L33" s="628"/>
      <c r="M33" s="628"/>
      <c r="N33" s="628"/>
      <c r="O33" s="628"/>
      <c r="P33" s="628"/>
      <c r="Q33" s="629"/>
      <c r="R33" s="630" t="s">
        <v>100</v>
      </c>
      <c r="S33" s="631"/>
      <c r="T33" s="631"/>
      <c r="U33" s="631"/>
      <c r="V33" s="631"/>
      <c r="W33" s="631"/>
      <c r="X33" s="631"/>
      <c r="Y33" s="632"/>
      <c r="Z33" s="679" t="s">
        <v>100</v>
      </c>
      <c r="AA33" s="644"/>
      <c r="AB33" s="644"/>
      <c r="AC33" s="680"/>
      <c r="AD33" s="618" t="s">
        <v>100</v>
      </c>
      <c r="AE33" s="631"/>
      <c r="AF33" s="631"/>
      <c r="AG33" s="631"/>
      <c r="AH33" s="631"/>
      <c r="AI33" s="631"/>
      <c r="AJ33" s="631"/>
      <c r="AK33" s="632"/>
      <c r="AL33" s="679" t="s">
        <v>100</v>
      </c>
      <c r="AM33" s="644"/>
      <c r="AN33" s="644"/>
      <c r="AO33" s="659"/>
      <c r="AP33" s="627" t="s">
        <v>136</v>
      </c>
      <c r="AQ33" s="628"/>
      <c r="AR33" s="628"/>
      <c r="AS33" s="628"/>
      <c r="AT33" s="628"/>
      <c r="AU33" s="628"/>
      <c r="AV33" s="628"/>
      <c r="AW33" s="628"/>
      <c r="AX33" s="628"/>
      <c r="AY33" s="628"/>
      <c r="AZ33" s="628"/>
      <c r="BA33" s="628"/>
      <c r="BB33" s="628"/>
      <c r="BC33" s="629"/>
      <c r="BD33" s="630">
        <v>3180343567</v>
      </c>
      <c r="BE33" s="631"/>
      <c r="BF33" s="631"/>
      <c r="BG33" s="631"/>
      <c r="BH33" s="631"/>
      <c r="BI33" s="631"/>
      <c r="BJ33" s="631"/>
      <c r="BK33" s="632"/>
      <c r="BL33" s="681">
        <v>100</v>
      </c>
      <c r="BM33" s="681"/>
      <c r="BN33" s="681"/>
      <c r="BO33" s="681"/>
      <c r="BP33" s="682">
        <v>132380897</v>
      </c>
      <c r="BQ33" s="682"/>
      <c r="BR33" s="682"/>
      <c r="BS33" s="682"/>
      <c r="BT33" s="682"/>
      <c r="BU33" s="682"/>
      <c r="BV33" s="682"/>
      <c r="BW33" s="683"/>
      <c r="BY33" s="663" t="s">
        <v>172</v>
      </c>
      <c r="BZ33" s="664"/>
      <c r="CA33" s="664"/>
      <c r="CB33" s="664"/>
      <c r="CC33" s="664"/>
      <c r="CD33" s="664"/>
      <c r="CE33" s="664"/>
      <c r="CF33" s="664"/>
      <c r="CG33" s="664"/>
      <c r="CH33" s="664"/>
      <c r="CI33" s="664"/>
      <c r="CJ33" s="664"/>
      <c r="CK33" s="664"/>
      <c r="CL33" s="665"/>
      <c r="CM33" s="663" t="s">
        <v>263</v>
      </c>
      <c r="CN33" s="664"/>
      <c r="CO33" s="664"/>
      <c r="CP33" s="664"/>
      <c r="CQ33" s="664"/>
      <c r="CR33" s="664"/>
      <c r="CS33" s="664"/>
      <c r="CT33" s="665"/>
      <c r="CU33" s="663" t="s">
        <v>264</v>
      </c>
      <c r="CV33" s="664"/>
      <c r="CW33" s="664"/>
      <c r="CX33" s="665"/>
      <c r="CY33" s="663" t="s">
        <v>265</v>
      </c>
      <c r="CZ33" s="664"/>
      <c r="DA33" s="664"/>
      <c r="DB33" s="664"/>
      <c r="DC33" s="664"/>
      <c r="DD33" s="664"/>
      <c r="DE33" s="664"/>
      <c r="DF33" s="665"/>
      <c r="DG33" s="673" t="s">
        <v>266</v>
      </c>
      <c r="DH33" s="674"/>
      <c r="DI33" s="674"/>
      <c r="DJ33" s="674"/>
      <c r="DK33" s="674"/>
      <c r="DL33" s="674"/>
      <c r="DM33" s="674"/>
      <c r="DN33" s="674"/>
      <c r="DO33" s="674"/>
      <c r="DP33" s="674"/>
      <c r="DQ33" s="675"/>
      <c r="DR33" s="663" t="s">
        <v>267</v>
      </c>
      <c r="DS33" s="664"/>
      <c r="DT33" s="664"/>
      <c r="DU33" s="664"/>
      <c r="DV33" s="664"/>
      <c r="DW33" s="664"/>
      <c r="DX33" s="665"/>
    </row>
    <row r="34" spans="2:128" ht="11.25" customHeight="1">
      <c r="B34" s="600" t="s">
        <v>268</v>
      </c>
      <c r="C34" s="601"/>
      <c r="D34" s="601"/>
      <c r="E34" s="601"/>
      <c r="F34" s="601"/>
      <c r="G34" s="601"/>
      <c r="H34" s="601"/>
      <c r="I34" s="601"/>
      <c r="J34" s="601"/>
      <c r="K34" s="601"/>
      <c r="L34" s="601"/>
      <c r="M34" s="601"/>
      <c r="N34" s="601"/>
      <c r="O34" s="601"/>
      <c r="P34" s="601"/>
      <c r="Q34" s="602"/>
      <c r="R34" s="630">
        <v>7122485322</v>
      </c>
      <c r="S34" s="631"/>
      <c r="T34" s="631"/>
      <c r="U34" s="631"/>
      <c r="V34" s="631"/>
      <c r="W34" s="631"/>
      <c r="X34" s="631"/>
      <c r="Y34" s="632"/>
      <c r="Z34" s="681">
        <v>100</v>
      </c>
      <c r="AA34" s="681"/>
      <c r="AB34" s="681"/>
      <c r="AC34" s="681"/>
      <c r="AD34" s="682">
        <v>4149466820</v>
      </c>
      <c r="AE34" s="682"/>
      <c r="AF34" s="682"/>
      <c r="AG34" s="682"/>
      <c r="AH34" s="682"/>
      <c r="AI34" s="682"/>
      <c r="AJ34" s="682"/>
      <c r="AK34" s="682"/>
      <c r="AL34" s="679">
        <v>100</v>
      </c>
      <c r="AM34" s="644"/>
      <c r="AN34" s="644"/>
      <c r="AO34" s="659"/>
      <c r="AP34" s="600"/>
      <c r="AQ34" s="601"/>
      <c r="AR34" s="601"/>
      <c r="AS34" s="601"/>
      <c r="AT34" s="601"/>
      <c r="AU34" s="601"/>
      <c r="AV34" s="601"/>
      <c r="AW34" s="601"/>
      <c r="AX34" s="601"/>
      <c r="AY34" s="601"/>
      <c r="AZ34" s="601"/>
      <c r="BA34" s="601"/>
      <c r="BB34" s="601"/>
      <c r="BC34" s="602"/>
      <c r="BD34" s="630"/>
      <c r="BE34" s="631"/>
      <c r="BF34" s="631"/>
      <c r="BG34" s="631"/>
      <c r="BH34" s="631"/>
      <c r="BI34" s="631"/>
      <c r="BJ34" s="631"/>
      <c r="BK34" s="632"/>
      <c r="BL34" s="681"/>
      <c r="BM34" s="681"/>
      <c r="BN34" s="681"/>
      <c r="BO34" s="681"/>
      <c r="BP34" s="682"/>
      <c r="BQ34" s="682"/>
      <c r="BR34" s="682"/>
      <c r="BS34" s="682"/>
      <c r="BT34" s="682"/>
      <c r="BU34" s="682"/>
      <c r="BV34" s="682"/>
      <c r="BW34" s="683"/>
      <c r="BY34" s="655" t="s">
        <v>269</v>
      </c>
      <c r="BZ34" s="656"/>
      <c r="CA34" s="656"/>
      <c r="CB34" s="656"/>
      <c r="CC34" s="656"/>
      <c r="CD34" s="656"/>
      <c r="CE34" s="656"/>
      <c r="CF34" s="656"/>
      <c r="CG34" s="656"/>
      <c r="CH34" s="656"/>
      <c r="CI34" s="656"/>
      <c r="CJ34" s="656"/>
      <c r="CK34" s="656"/>
      <c r="CL34" s="657"/>
      <c r="CM34" s="684">
        <v>2103703434</v>
      </c>
      <c r="CN34" s="667"/>
      <c r="CO34" s="667"/>
      <c r="CP34" s="667"/>
      <c r="CQ34" s="667"/>
      <c r="CR34" s="667"/>
      <c r="CS34" s="667"/>
      <c r="CT34" s="668"/>
      <c r="CU34" s="669">
        <v>31.2</v>
      </c>
      <c r="CV34" s="670"/>
      <c r="CW34" s="670"/>
      <c r="CX34" s="672"/>
      <c r="CY34" s="666">
        <v>1816263685</v>
      </c>
      <c r="CZ34" s="667"/>
      <c r="DA34" s="667"/>
      <c r="DB34" s="667"/>
      <c r="DC34" s="667"/>
      <c r="DD34" s="667"/>
      <c r="DE34" s="667"/>
      <c r="DF34" s="668"/>
      <c r="DG34" s="666">
        <v>1795393053</v>
      </c>
      <c r="DH34" s="667"/>
      <c r="DI34" s="667"/>
      <c r="DJ34" s="667"/>
      <c r="DK34" s="667"/>
      <c r="DL34" s="667"/>
      <c r="DM34" s="667"/>
      <c r="DN34" s="667"/>
      <c r="DO34" s="667"/>
      <c r="DP34" s="667"/>
      <c r="DQ34" s="668"/>
      <c r="DR34" s="669">
        <v>43.3</v>
      </c>
      <c r="DS34" s="670"/>
      <c r="DT34" s="670"/>
      <c r="DU34" s="670"/>
      <c r="DV34" s="670"/>
      <c r="DW34" s="670"/>
      <c r="DX34" s="671"/>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7" t="s">
        <v>270</v>
      </c>
      <c r="BZ35" s="628"/>
      <c r="CA35" s="628"/>
      <c r="CB35" s="628"/>
      <c r="CC35" s="628"/>
      <c r="CD35" s="628"/>
      <c r="CE35" s="628"/>
      <c r="CF35" s="628"/>
      <c r="CG35" s="628"/>
      <c r="CH35" s="628"/>
      <c r="CI35" s="628"/>
      <c r="CJ35" s="628"/>
      <c r="CK35" s="628"/>
      <c r="CL35" s="629"/>
      <c r="CM35" s="630">
        <v>1494834889</v>
      </c>
      <c r="CN35" s="619"/>
      <c r="CO35" s="619"/>
      <c r="CP35" s="619"/>
      <c r="CQ35" s="619"/>
      <c r="CR35" s="619"/>
      <c r="CS35" s="619"/>
      <c r="CT35" s="620"/>
      <c r="CU35" s="633">
        <v>22.2</v>
      </c>
      <c r="CV35" s="634"/>
      <c r="CW35" s="634"/>
      <c r="CX35" s="635"/>
      <c r="CY35" s="618">
        <v>1297152217</v>
      </c>
      <c r="CZ35" s="619"/>
      <c r="DA35" s="619"/>
      <c r="DB35" s="619"/>
      <c r="DC35" s="619"/>
      <c r="DD35" s="619"/>
      <c r="DE35" s="619"/>
      <c r="DF35" s="620"/>
      <c r="DG35" s="618">
        <v>1276295695</v>
      </c>
      <c r="DH35" s="619"/>
      <c r="DI35" s="619"/>
      <c r="DJ35" s="619"/>
      <c r="DK35" s="619"/>
      <c r="DL35" s="619"/>
      <c r="DM35" s="619"/>
      <c r="DN35" s="619"/>
      <c r="DO35" s="619"/>
      <c r="DP35" s="619"/>
      <c r="DQ35" s="620"/>
      <c r="DR35" s="633">
        <v>30.8</v>
      </c>
      <c r="DS35" s="634"/>
      <c r="DT35" s="634"/>
      <c r="DU35" s="634"/>
      <c r="DV35" s="634"/>
      <c r="DW35" s="634"/>
      <c r="DX35" s="643"/>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7" t="s">
        <v>271</v>
      </c>
      <c r="BZ36" s="628"/>
      <c r="CA36" s="628"/>
      <c r="CB36" s="628"/>
      <c r="CC36" s="628"/>
      <c r="CD36" s="628"/>
      <c r="CE36" s="628"/>
      <c r="CF36" s="628"/>
      <c r="CG36" s="628"/>
      <c r="CH36" s="628"/>
      <c r="CI36" s="628"/>
      <c r="CJ36" s="628"/>
      <c r="CK36" s="628"/>
      <c r="CL36" s="629"/>
      <c r="CM36" s="630">
        <v>1095411651</v>
      </c>
      <c r="CN36" s="631"/>
      <c r="CO36" s="631"/>
      <c r="CP36" s="631"/>
      <c r="CQ36" s="631"/>
      <c r="CR36" s="631"/>
      <c r="CS36" s="631"/>
      <c r="CT36" s="632"/>
      <c r="CU36" s="633">
        <v>16.2</v>
      </c>
      <c r="CV36" s="634"/>
      <c r="CW36" s="634"/>
      <c r="CX36" s="635"/>
      <c r="CY36" s="618">
        <v>909321017</v>
      </c>
      <c r="CZ36" s="619"/>
      <c r="DA36" s="619"/>
      <c r="DB36" s="619"/>
      <c r="DC36" s="619"/>
      <c r="DD36" s="619"/>
      <c r="DE36" s="619"/>
      <c r="DF36" s="620"/>
      <c r="DG36" s="618">
        <v>906120962</v>
      </c>
      <c r="DH36" s="619"/>
      <c r="DI36" s="619"/>
      <c r="DJ36" s="619"/>
      <c r="DK36" s="619"/>
      <c r="DL36" s="619"/>
      <c r="DM36" s="619"/>
      <c r="DN36" s="619"/>
      <c r="DO36" s="619"/>
      <c r="DP36" s="619"/>
      <c r="DQ36" s="620"/>
      <c r="DR36" s="633">
        <v>21.8</v>
      </c>
      <c r="DS36" s="634"/>
      <c r="DT36" s="634"/>
      <c r="DU36" s="634"/>
      <c r="DV36" s="634"/>
      <c r="DW36" s="634"/>
      <c r="DX36" s="643"/>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3" t="s">
        <v>272</v>
      </c>
      <c r="AQ37" s="664"/>
      <c r="AR37" s="664"/>
      <c r="AS37" s="664"/>
      <c r="AT37" s="664"/>
      <c r="AU37" s="664"/>
      <c r="AV37" s="664"/>
      <c r="AW37" s="664"/>
      <c r="AX37" s="664"/>
      <c r="AY37" s="664"/>
      <c r="AZ37" s="664"/>
      <c r="BA37" s="664"/>
      <c r="BB37" s="664"/>
      <c r="BC37" s="665"/>
      <c r="BD37" s="663" t="s">
        <v>273</v>
      </c>
      <c r="BE37" s="664"/>
      <c r="BF37" s="664"/>
      <c r="BG37" s="664"/>
      <c r="BH37" s="664"/>
      <c r="BI37" s="664"/>
      <c r="BJ37" s="664"/>
      <c r="BK37" s="664"/>
      <c r="BL37" s="664"/>
      <c r="BM37" s="665"/>
      <c r="BN37" s="663" t="s">
        <v>274</v>
      </c>
      <c r="BO37" s="664"/>
      <c r="BP37" s="664"/>
      <c r="BQ37" s="664"/>
      <c r="BR37" s="664"/>
      <c r="BS37" s="664"/>
      <c r="BT37" s="664"/>
      <c r="BU37" s="664"/>
      <c r="BV37" s="664"/>
      <c r="BW37" s="665"/>
      <c r="BY37" s="627" t="s">
        <v>275</v>
      </c>
      <c r="BZ37" s="628"/>
      <c r="CA37" s="628"/>
      <c r="CB37" s="628"/>
      <c r="CC37" s="628"/>
      <c r="CD37" s="628"/>
      <c r="CE37" s="628"/>
      <c r="CF37" s="628"/>
      <c r="CG37" s="628"/>
      <c r="CH37" s="628"/>
      <c r="CI37" s="628"/>
      <c r="CJ37" s="628"/>
      <c r="CK37" s="628"/>
      <c r="CL37" s="629"/>
      <c r="CM37" s="630">
        <v>134386551</v>
      </c>
      <c r="CN37" s="619"/>
      <c r="CO37" s="619"/>
      <c r="CP37" s="619"/>
      <c r="CQ37" s="619"/>
      <c r="CR37" s="619"/>
      <c r="CS37" s="619"/>
      <c r="CT37" s="620"/>
      <c r="CU37" s="633">
        <v>2</v>
      </c>
      <c r="CV37" s="634"/>
      <c r="CW37" s="634"/>
      <c r="CX37" s="635"/>
      <c r="CY37" s="618">
        <v>82113143</v>
      </c>
      <c r="CZ37" s="619"/>
      <c r="DA37" s="619"/>
      <c r="DB37" s="619"/>
      <c r="DC37" s="619"/>
      <c r="DD37" s="619"/>
      <c r="DE37" s="619"/>
      <c r="DF37" s="620"/>
      <c r="DG37" s="618">
        <v>82099033</v>
      </c>
      <c r="DH37" s="619"/>
      <c r="DI37" s="619"/>
      <c r="DJ37" s="619"/>
      <c r="DK37" s="619"/>
      <c r="DL37" s="619"/>
      <c r="DM37" s="619"/>
      <c r="DN37" s="619"/>
      <c r="DO37" s="619"/>
      <c r="DP37" s="619"/>
      <c r="DQ37" s="620"/>
      <c r="DR37" s="633">
        <v>2</v>
      </c>
      <c r="DS37" s="634"/>
      <c r="DT37" s="634"/>
      <c r="DU37" s="634"/>
      <c r="DV37" s="634"/>
      <c r="DW37" s="634"/>
      <c r="DX37" s="643"/>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6" t="s">
        <v>276</v>
      </c>
      <c r="AQ38" s="647"/>
      <c r="AR38" s="647"/>
      <c r="AS38" s="647"/>
      <c r="AT38" s="652" t="s">
        <v>277</v>
      </c>
      <c r="AU38" s="180"/>
      <c r="AV38" s="180"/>
      <c r="AW38" s="180"/>
      <c r="AX38" s="655" t="s">
        <v>136</v>
      </c>
      <c r="AY38" s="656"/>
      <c r="AZ38" s="656"/>
      <c r="BA38" s="656"/>
      <c r="BB38" s="656"/>
      <c r="BC38" s="657"/>
      <c r="BD38" s="676">
        <v>99.3</v>
      </c>
      <c r="BE38" s="677"/>
      <c r="BF38" s="677"/>
      <c r="BG38" s="677"/>
      <c r="BH38" s="677"/>
      <c r="BI38" s="677">
        <v>98.7</v>
      </c>
      <c r="BJ38" s="677"/>
      <c r="BK38" s="677"/>
      <c r="BL38" s="677"/>
      <c r="BM38" s="678"/>
      <c r="BN38" s="676">
        <v>99.1</v>
      </c>
      <c r="BO38" s="677"/>
      <c r="BP38" s="677"/>
      <c r="BQ38" s="677"/>
      <c r="BR38" s="677"/>
      <c r="BS38" s="677">
        <v>98.5</v>
      </c>
      <c r="BT38" s="677"/>
      <c r="BU38" s="677"/>
      <c r="BV38" s="677"/>
      <c r="BW38" s="678"/>
      <c r="BY38" s="627" t="s">
        <v>278</v>
      </c>
      <c r="BZ38" s="628"/>
      <c r="CA38" s="628"/>
      <c r="CB38" s="628"/>
      <c r="CC38" s="628"/>
      <c r="CD38" s="628"/>
      <c r="CE38" s="628"/>
      <c r="CF38" s="628"/>
      <c r="CG38" s="628"/>
      <c r="CH38" s="628"/>
      <c r="CI38" s="628"/>
      <c r="CJ38" s="628"/>
      <c r="CK38" s="628"/>
      <c r="CL38" s="629"/>
      <c r="CM38" s="630">
        <v>474481994</v>
      </c>
      <c r="CN38" s="631"/>
      <c r="CO38" s="631"/>
      <c r="CP38" s="631"/>
      <c r="CQ38" s="631"/>
      <c r="CR38" s="631"/>
      <c r="CS38" s="631"/>
      <c r="CT38" s="632"/>
      <c r="CU38" s="633">
        <v>7</v>
      </c>
      <c r="CV38" s="634"/>
      <c r="CW38" s="634"/>
      <c r="CX38" s="635"/>
      <c r="CY38" s="618">
        <v>436998325</v>
      </c>
      <c r="CZ38" s="619"/>
      <c r="DA38" s="619"/>
      <c r="DB38" s="619"/>
      <c r="DC38" s="619"/>
      <c r="DD38" s="619"/>
      <c r="DE38" s="619"/>
      <c r="DF38" s="620"/>
      <c r="DG38" s="618">
        <v>436998325</v>
      </c>
      <c r="DH38" s="619"/>
      <c r="DI38" s="619"/>
      <c r="DJ38" s="619"/>
      <c r="DK38" s="619"/>
      <c r="DL38" s="619"/>
      <c r="DM38" s="619"/>
      <c r="DN38" s="619"/>
      <c r="DO38" s="619"/>
      <c r="DP38" s="619"/>
      <c r="DQ38" s="620"/>
      <c r="DR38" s="633">
        <v>10.5</v>
      </c>
      <c r="DS38" s="634"/>
      <c r="DT38" s="634"/>
      <c r="DU38" s="634"/>
      <c r="DV38" s="634"/>
      <c r="DW38" s="634"/>
      <c r="DX38" s="643"/>
    </row>
    <row r="39" spans="2:128" ht="11.25" customHeight="1">
      <c r="AP39" s="648"/>
      <c r="AQ39" s="649"/>
      <c r="AR39" s="649"/>
      <c r="AS39" s="649"/>
      <c r="AT39" s="653"/>
      <c r="AU39" s="169" t="s">
        <v>279</v>
      </c>
      <c r="AV39" s="169"/>
      <c r="AW39" s="169"/>
      <c r="AX39" s="627" t="s">
        <v>280</v>
      </c>
      <c r="AY39" s="628"/>
      <c r="AZ39" s="628"/>
      <c r="BA39" s="628"/>
      <c r="BB39" s="628"/>
      <c r="BC39" s="629"/>
      <c r="BD39" s="658">
        <v>98.7</v>
      </c>
      <c r="BE39" s="644"/>
      <c r="BF39" s="644"/>
      <c r="BG39" s="644"/>
      <c r="BH39" s="644"/>
      <c r="BI39" s="644">
        <v>96.6</v>
      </c>
      <c r="BJ39" s="644"/>
      <c r="BK39" s="644"/>
      <c r="BL39" s="644"/>
      <c r="BM39" s="659"/>
      <c r="BN39" s="658">
        <v>98.6</v>
      </c>
      <c r="BO39" s="644"/>
      <c r="BP39" s="644"/>
      <c r="BQ39" s="644"/>
      <c r="BR39" s="644"/>
      <c r="BS39" s="644">
        <v>96.3</v>
      </c>
      <c r="BT39" s="644"/>
      <c r="BU39" s="644"/>
      <c r="BV39" s="644"/>
      <c r="BW39" s="659"/>
      <c r="BY39" s="636" t="s">
        <v>281</v>
      </c>
      <c r="BZ39" s="637"/>
      <c r="CA39" s="627" t="s">
        <v>54</v>
      </c>
      <c r="CB39" s="628"/>
      <c r="CC39" s="628"/>
      <c r="CD39" s="628"/>
      <c r="CE39" s="628"/>
      <c r="CF39" s="628"/>
      <c r="CG39" s="628"/>
      <c r="CH39" s="628"/>
      <c r="CI39" s="628"/>
      <c r="CJ39" s="628"/>
      <c r="CK39" s="628"/>
      <c r="CL39" s="629"/>
      <c r="CM39" s="630">
        <v>474481966</v>
      </c>
      <c r="CN39" s="619"/>
      <c r="CO39" s="619"/>
      <c r="CP39" s="619"/>
      <c r="CQ39" s="619"/>
      <c r="CR39" s="619"/>
      <c r="CS39" s="619"/>
      <c r="CT39" s="620"/>
      <c r="CU39" s="633">
        <v>7</v>
      </c>
      <c r="CV39" s="634"/>
      <c r="CW39" s="634"/>
      <c r="CX39" s="635"/>
      <c r="CY39" s="618">
        <v>436998297</v>
      </c>
      <c r="CZ39" s="619"/>
      <c r="DA39" s="619"/>
      <c r="DB39" s="619"/>
      <c r="DC39" s="619"/>
      <c r="DD39" s="619"/>
      <c r="DE39" s="619"/>
      <c r="DF39" s="620"/>
      <c r="DG39" s="618">
        <v>436998297</v>
      </c>
      <c r="DH39" s="619"/>
      <c r="DI39" s="619"/>
      <c r="DJ39" s="619"/>
      <c r="DK39" s="619"/>
      <c r="DL39" s="619"/>
      <c r="DM39" s="619"/>
      <c r="DN39" s="619"/>
      <c r="DO39" s="619"/>
      <c r="DP39" s="619"/>
      <c r="DQ39" s="620"/>
      <c r="DR39" s="633">
        <v>10.5</v>
      </c>
      <c r="DS39" s="634"/>
      <c r="DT39" s="634"/>
      <c r="DU39" s="634"/>
      <c r="DV39" s="634"/>
      <c r="DW39" s="634"/>
      <c r="DX39" s="643"/>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50"/>
      <c r="AQ40" s="651"/>
      <c r="AR40" s="651"/>
      <c r="AS40" s="651"/>
      <c r="AT40" s="654"/>
      <c r="AU40" s="182"/>
      <c r="AV40" s="182"/>
      <c r="AW40" s="182"/>
      <c r="AX40" s="600" t="s">
        <v>282</v>
      </c>
      <c r="AY40" s="601"/>
      <c r="AZ40" s="601"/>
      <c r="BA40" s="601"/>
      <c r="BB40" s="601"/>
      <c r="BC40" s="602"/>
      <c r="BD40" s="660">
        <v>99.9</v>
      </c>
      <c r="BE40" s="661"/>
      <c r="BF40" s="661"/>
      <c r="BG40" s="661"/>
      <c r="BH40" s="661"/>
      <c r="BI40" s="661">
        <v>99.2</v>
      </c>
      <c r="BJ40" s="661"/>
      <c r="BK40" s="661"/>
      <c r="BL40" s="661"/>
      <c r="BM40" s="662"/>
      <c r="BN40" s="660">
        <v>99.8</v>
      </c>
      <c r="BO40" s="661"/>
      <c r="BP40" s="661"/>
      <c r="BQ40" s="661"/>
      <c r="BR40" s="661"/>
      <c r="BS40" s="661">
        <v>99</v>
      </c>
      <c r="BT40" s="661"/>
      <c r="BU40" s="661"/>
      <c r="BV40" s="661"/>
      <c r="BW40" s="662"/>
      <c r="BY40" s="638"/>
      <c r="BZ40" s="639"/>
      <c r="CA40" s="627" t="s">
        <v>283</v>
      </c>
      <c r="CB40" s="628"/>
      <c r="CC40" s="628"/>
      <c r="CD40" s="628"/>
      <c r="CE40" s="628"/>
      <c r="CF40" s="628"/>
      <c r="CG40" s="628"/>
      <c r="CH40" s="628"/>
      <c r="CI40" s="628"/>
      <c r="CJ40" s="628"/>
      <c r="CK40" s="628"/>
      <c r="CL40" s="629"/>
      <c r="CM40" s="630">
        <v>397759416</v>
      </c>
      <c r="CN40" s="631"/>
      <c r="CO40" s="631"/>
      <c r="CP40" s="631"/>
      <c r="CQ40" s="631"/>
      <c r="CR40" s="631"/>
      <c r="CS40" s="631"/>
      <c r="CT40" s="632"/>
      <c r="CU40" s="633">
        <v>5.9</v>
      </c>
      <c r="CV40" s="634"/>
      <c r="CW40" s="634"/>
      <c r="CX40" s="635"/>
      <c r="CY40" s="618">
        <v>362023751</v>
      </c>
      <c r="CZ40" s="619"/>
      <c r="DA40" s="619"/>
      <c r="DB40" s="619"/>
      <c r="DC40" s="619"/>
      <c r="DD40" s="619"/>
      <c r="DE40" s="619"/>
      <c r="DF40" s="620"/>
      <c r="DG40" s="618">
        <v>362023751</v>
      </c>
      <c r="DH40" s="619"/>
      <c r="DI40" s="619"/>
      <c r="DJ40" s="619"/>
      <c r="DK40" s="619"/>
      <c r="DL40" s="619"/>
      <c r="DM40" s="619"/>
      <c r="DN40" s="619"/>
      <c r="DO40" s="619"/>
      <c r="DP40" s="619"/>
      <c r="DQ40" s="620"/>
      <c r="DR40" s="633">
        <v>8.6999999999999993</v>
      </c>
      <c r="DS40" s="634"/>
      <c r="DT40" s="634"/>
      <c r="DU40" s="634"/>
      <c r="DV40" s="634"/>
      <c r="DW40" s="634"/>
      <c r="DX40" s="643"/>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8"/>
      <c r="BZ41" s="639"/>
      <c r="CA41" s="627" t="s">
        <v>284</v>
      </c>
      <c r="CB41" s="628"/>
      <c r="CC41" s="628"/>
      <c r="CD41" s="628"/>
      <c r="CE41" s="628"/>
      <c r="CF41" s="628"/>
      <c r="CG41" s="628"/>
      <c r="CH41" s="628"/>
      <c r="CI41" s="628"/>
      <c r="CJ41" s="628"/>
      <c r="CK41" s="628"/>
      <c r="CL41" s="629"/>
      <c r="CM41" s="630">
        <v>76722550</v>
      </c>
      <c r="CN41" s="619"/>
      <c r="CO41" s="619"/>
      <c r="CP41" s="619"/>
      <c r="CQ41" s="619"/>
      <c r="CR41" s="619"/>
      <c r="CS41" s="619"/>
      <c r="CT41" s="620"/>
      <c r="CU41" s="633">
        <v>1.1000000000000001</v>
      </c>
      <c r="CV41" s="634"/>
      <c r="CW41" s="634"/>
      <c r="CX41" s="635"/>
      <c r="CY41" s="618">
        <v>74974546</v>
      </c>
      <c r="CZ41" s="619"/>
      <c r="DA41" s="619"/>
      <c r="DB41" s="619"/>
      <c r="DC41" s="619"/>
      <c r="DD41" s="619"/>
      <c r="DE41" s="619"/>
      <c r="DF41" s="620"/>
      <c r="DG41" s="618">
        <v>74974546</v>
      </c>
      <c r="DH41" s="619"/>
      <c r="DI41" s="619"/>
      <c r="DJ41" s="619"/>
      <c r="DK41" s="619"/>
      <c r="DL41" s="619"/>
      <c r="DM41" s="619"/>
      <c r="DN41" s="619"/>
      <c r="DO41" s="619"/>
      <c r="DP41" s="619"/>
      <c r="DQ41" s="620"/>
      <c r="DR41" s="633">
        <v>1.8</v>
      </c>
      <c r="DS41" s="634"/>
      <c r="DT41" s="634"/>
      <c r="DU41" s="634"/>
      <c r="DV41" s="634"/>
      <c r="DW41" s="634"/>
      <c r="DX41" s="643"/>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42"/>
      <c r="AQ42" s="642"/>
      <c r="AR42" s="642"/>
      <c r="AS42" s="642"/>
      <c r="AT42" s="642"/>
      <c r="AU42" s="642"/>
      <c r="AV42" s="642"/>
      <c r="AW42" s="642"/>
      <c r="AX42" s="642"/>
      <c r="AY42" s="642"/>
      <c r="AZ42" s="642"/>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c r="BW42" s="642"/>
      <c r="BY42" s="640"/>
      <c r="BZ42" s="641"/>
      <c r="CA42" s="627" t="s">
        <v>285</v>
      </c>
      <c r="CB42" s="628"/>
      <c r="CC42" s="628"/>
      <c r="CD42" s="628"/>
      <c r="CE42" s="628"/>
      <c r="CF42" s="628"/>
      <c r="CG42" s="628"/>
      <c r="CH42" s="628"/>
      <c r="CI42" s="628"/>
      <c r="CJ42" s="628"/>
      <c r="CK42" s="628"/>
      <c r="CL42" s="629"/>
      <c r="CM42" s="630">
        <v>28</v>
      </c>
      <c r="CN42" s="631"/>
      <c r="CO42" s="631"/>
      <c r="CP42" s="631"/>
      <c r="CQ42" s="631"/>
      <c r="CR42" s="631"/>
      <c r="CS42" s="631"/>
      <c r="CT42" s="632"/>
      <c r="CU42" s="633">
        <v>0</v>
      </c>
      <c r="CV42" s="634"/>
      <c r="CW42" s="634"/>
      <c r="CX42" s="635"/>
      <c r="CY42" s="618">
        <v>28</v>
      </c>
      <c r="CZ42" s="619"/>
      <c r="DA42" s="619"/>
      <c r="DB42" s="619"/>
      <c r="DC42" s="619"/>
      <c r="DD42" s="619"/>
      <c r="DE42" s="619"/>
      <c r="DF42" s="620"/>
      <c r="DG42" s="618">
        <v>28</v>
      </c>
      <c r="DH42" s="619"/>
      <c r="DI42" s="619"/>
      <c r="DJ42" s="619"/>
      <c r="DK42" s="619"/>
      <c r="DL42" s="619"/>
      <c r="DM42" s="619"/>
      <c r="DN42" s="619"/>
      <c r="DO42" s="619"/>
      <c r="DP42" s="619"/>
      <c r="DQ42" s="620"/>
      <c r="DR42" s="633">
        <v>0</v>
      </c>
      <c r="DS42" s="634"/>
      <c r="DT42" s="634"/>
      <c r="DU42" s="634"/>
      <c r="DV42" s="634"/>
      <c r="DW42" s="634"/>
      <c r="DX42" s="643"/>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5"/>
      <c r="AQ43" s="645"/>
      <c r="AR43" s="645"/>
      <c r="AS43" s="645"/>
      <c r="AT43" s="175"/>
      <c r="AU43" s="175"/>
      <c r="AV43" s="175"/>
      <c r="AW43" s="175"/>
      <c r="AX43" s="175"/>
      <c r="AY43" s="175"/>
      <c r="AZ43" s="175"/>
      <c r="BA43" s="175"/>
      <c r="BB43" s="175"/>
      <c r="BC43" s="175"/>
      <c r="BD43" s="644"/>
      <c r="BE43" s="644"/>
      <c r="BF43" s="644"/>
      <c r="BG43" s="644"/>
      <c r="BH43" s="644"/>
      <c r="BI43" s="644"/>
      <c r="BJ43" s="644"/>
      <c r="BK43" s="644"/>
      <c r="BL43" s="644"/>
      <c r="BM43" s="644"/>
      <c r="BN43" s="644"/>
      <c r="BO43" s="644"/>
      <c r="BP43" s="644"/>
      <c r="BQ43" s="644"/>
      <c r="BR43" s="644"/>
      <c r="BS43" s="644"/>
      <c r="BT43" s="644"/>
      <c r="BU43" s="644"/>
      <c r="BV43" s="644"/>
      <c r="BW43" s="644"/>
      <c r="BY43" s="627" t="s">
        <v>286</v>
      </c>
      <c r="BZ43" s="628"/>
      <c r="CA43" s="628"/>
      <c r="CB43" s="628"/>
      <c r="CC43" s="628"/>
      <c r="CD43" s="628"/>
      <c r="CE43" s="628"/>
      <c r="CF43" s="628"/>
      <c r="CG43" s="628"/>
      <c r="CH43" s="628"/>
      <c r="CI43" s="628"/>
      <c r="CJ43" s="628"/>
      <c r="CK43" s="628"/>
      <c r="CL43" s="629"/>
      <c r="CM43" s="630">
        <v>3765549669</v>
      </c>
      <c r="CN43" s="619"/>
      <c r="CO43" s="619"/>
      <c r="CP43" s="619"/>
      <c r="CQ43" s="619"/>
      <c r="CR43" s="619"/>
      <c r="CS43" s="619"/>
      <c r="CT43" s="620"/>
      <c r="CU43" s="633">
        <v>55.8</v>
      </c>
      <c r="CV43" s="634"/>
      <c r="CW43" s="634"/>
      <c r="CX43" s="635"/>
      <c r="CY43" s="618">
        <v>3306485111</v>
      </c>
      <c r="CZ43" s="619"/>
      <c r="DA43" s="619"/>
      <c r="DB43" s="619"/>
      <c r="DC43" s="619"/>
      <c r="DD43" s="619"/>
      <c r="DE43" s="619"/>
      <c r="DF43" s="620"/>
      <c r="DG43" s="618">
        <v>1506205767</v>
      </c>
      <c r="DH43" s="619"/>
      <c r="DI43" s="619"/>
      <c r="DJ43" s="619"/>
      <c r="DK43" s="619"/>
      <c r="DL43" s="619"/>
      <c r="DM43" s="619"/>
      <c r="DN43" s="619"/>
      <c r="DO43" s="619"/>
      <c r="DP43" s="619"/>
      <c r="DQ43" s="620"/>
      <c r="DR43" s="633">
        <v>36.299999999999997</v>
      </c>
      <c r="DS43" s="634"/>
      <c r="DT43" s="634"/>
      <c r="DU43" s="634"/>
      <c r="DV43" s="634"/>
      <c r="DW43" s="634"/>
      <c r="DX43" s="643"/>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5"/>
      <c r="AQ44" s="645"/>
      <c r="AR44" s="645"/>
      <c r="AS44" s="645"/>
      <c r="AT44" s="175"/>
      <c r="AU44" s="175"/>
      <c r="AV44" s="175"/>
      <c r="AW44" s="175"/>
      <c r="AX44" s="175"/>
      <c r="AY44" s="175"/>
      <c r="AZ44" s="175"/>
      <c r="BA44" s="175"/>
      <c r="BB44" s="175"/>
      <c r="BC44" s="175"/>
      <c r="BD44" s="644"/>
      <c r="BE44" s="644"/>
      <c r="BF44" s="644"/>
      <c r="BG44" s="644"/>
      <c r="BH44" s="644"/>
      <c r="BI44" s="644"/>
      <c r="BJ44" s="644"/>
      <c r="BK44" s="644"/>
      <c r="BL44" s="644"/>
      <c r="BM44" s="644"/>
      <c r="BN44" s="644"/>
      <c r="BO44" s="644"/>
      <c r="BP44" s="644"/>
      <c r="BQ44" s="644"/>
      <c r="BR44" s="644"/>
      <c r="BS44" s="644"/>
      <c r="BT44" s="644"/>
      <c r="BU44" s="644"/>
      <c r="BV44" s="644"/>
      <c r="BW44" s="644"/>
      <c r="BY44" s="627" t="s">
        <v>287</v>
      </c>
      <c r="BZ44" s="628"/>
      <c r="CA44" s="628"/>
      <c r="CB44" s="628"/>
      <c r="CC44" s="628"/>
      <c r="CD44" s="628"/>
      <c r="CE44" s="628"/>
      <c r="CF44" s="628"/>
      <c r="CG44" s="628"/>
      <c r="CH44" s="628"/>
      <c r="CI44" s="628"/>
      <c r="CJ44" s="628"/>
      <c r="CK44" s="628"/>
      <c r="CL44" s="629"/>
      <c r="CM44" s="630">
        <v>271428189</v>
      </c>
      <c r="CN44" s="631"/>
      <c r="CO44" s="631"/>
      <c r="CP44" s="631"/>
      <c r="CQ44" s="631"/>
      <c r="CR44" s="631"/>
      <c r="CS44" s="631"/>
      <c r="CT44" s="632"/>
      <c r="CU44" s="633">
        <v>4</v>
      </c>
      <c r="CV44" s="634"/>
      <c r="CW44" s="634"/>
      <c r="CX44" s="635"/>
      <c r="CY44" s="618">
        <v>214031147</v>
      </c>
      <c r="CZ44" s="619"/>
      <c r="DA44" s="619"/>
      <c r="DB44" s="619"/>
      <c r="DC44" s="619"/>
      <c r="DD44" s="619"/>
      <c r="DE44" s="619"/>
      <c r="DF44" s="620"/>
      <c r="DG44" s="618">
        <v>209679222</v>
      </c>
      <c r="DH44" s="619"/>
      <c r="DI44" s="619"/>
      <c r="DJ44" s="619"/>
      <c r="DK44" s="619"/>
      <c r="DL44" s="619"/>
      <c r="DM44" s="619"/>
      <c r="DN44" s="619"/>
      <c r="DO44" s="619"/>
      <c r="DP44" s="619"/>
      <c r="DQ44" s="620"/>
      <c r="DR44" s="633">
        <v>5.0999999999999996</v>
      </c>
      <c r="DS44" s="634"/>
      <c r="DT44" s="634"/>
      <c r="DU44" s="634"/>
      <c r="DV44" s="634"/>
      <c r="DW44" s="634"/>
      <c r="DX44" s="643"/>
    </row>
    <row r="45" spans="2:128" ht="11.25" customHeight="1">
      <c r="B45" s="169" t="s">
        <v>288</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7" t="s">
        <v>289</v>
      </c>
      <c r="BZ45" s="628"/>
      <c r="CA45" s="628"/>
      <c r="CB45" s="628"/>
      <c r="CC45" s="628"/>
      <c r="CD45" s="628"/>
      <c r="CE45" s="628"/>
      <c r="CF45" s="628"/>
      <c r="CG45" s="628"/>
      <c r="CH45" s="628"/>
      <c r="CI45" s="628"/>
      <c r="CJ45" s="628"/>
      <c r="CK45" s="628"/>
      <c r="CL45" s="629"/>
      <c r="CM45" s="630">
        <v>103046607</v>
      </c>
      <c r="CN45" s="619"/>
      <c r="CO45" s="619"/>
      <c r="CP45" s="619"/>
      <c r="CQ45" s="619"/>
      <c r="CR45" s="619"/>
      <c r="CS45" s="619"/>
      <c r="CT45" s="620"/>
      <c r="CU45" s="633">
        <v>1.5</v>
      </c>
      <c r="CV45" s="634"/>
      <c r="CW45" s="634"/>
      <c r="CX45" s="635"/>
      <c r="CY45" s="618">
        <v>63876409</v>
      </c>
      <c r="CZ45" s="619"/>
      <c r="DA45" s="619"/>
      <c r="DB45" s="619"/>
      <c r="DC45" s="619"/>
      <c r="DD45" s="619"/>
      <c r="DE45" s="619"/>
      <c r="DF45" s="620"/>
      <c r="DG45" s="618">
        <v>63269760</v>
      </c>
      <c r="DH45" s="619"/>
      <c r="DI45" s="619"/>
      <c r="DJ45" s="619"/>
      <c r="DK45" s="619"/>
      <c r="DL45" s="619"/>
      <c r="DM45" s="619"/>
      <c r="DN45" s="619"/>
      <c r="DO45" s="619"/>
      <c r="DP45" s="619"/>
      <c r="DQ45" s="620"/>
      <c r="DR45" s="633">
        <v>1.5</v>
      </c>
      <c r="DS45" s="634"/>
      <c r="DT45" s="634"/>
      <c r="DU45" s="634"/>
      <c r="DV45" s="634"/>
      <c r="DW45" s="634"/>
      <c r="DX45" s="643"/>
    </row>
    <row r="46" spans="2:128" ht="11.25" customHeight="1">
      <c r="B46" s="183" t="s">
        <v>568</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7" t="s">
        <v>290</v>
      </c>
      <c r="BZ46" s="628"/>
      <c r="CA46" s="628"/>
      <c r="CB46" s="628"/>
      <c r="CC46" s="628"/>
      <c r="CD46" s="628"/>
      <c r="CE46" s="628"/>
      <c r="CF46" s="628"/>
      <c r="CG46" s="628"/>
      <c r="CH46" s="628"/>
      <c r="CI46" s="628"/>
      <c r="CJ46" s="628"/>
      <c r="CK46" s="628"/>
      <c r="CL46" s="629"/>
      <c r="CM46" s="630">
        <v>2699685208</v>
      </c>
      <c r="CN46" s="631"/>
      <c r="CO46" s="631"/>
      <c r="CP46" s="631"/>
      <c r="CQ46" s="631"/>
      <c r="CR46" s="631"/>
      <c r="CS46" s="631"/>
      <c r="CT46" s="632"/>
      <c r="CU46" s="633">
        <v>40</v>
      </c>
      <c r="CV46" s="634"/>
      <c r="CW46" s="634"/>
      <c r="CX46" s="635"/>
      <c r="CY46" s="618">
        <v>2606881868</v>
      </c>
      <c r="CZ46" s="619"/>
      <c r="DA46" s="619"/>
      <c r="DB46" s="619"/>
      <c r="DC46" s="619"/>
      <c r="DD46" s="619"/>
      <c r="DE46" s="619"/>
      <c r="DF46" s="620"/>
      <c r="DG46" s="618">
        <v>1220696695</v>
      </c>
      <c r="DH46" s="619"/>
      <c r="DI46" s="619"/>
      <c r="DJ46" s="619"/>
      <c r="DK46" s="619"/>
      <c r="DL46" s="619"/>
      <c r="DM46" s="619"/>
      <c r="DN46" s="619"/>
      <c r="DO46" s="619"/>
      <c r="DP46" s="619"/>
      <c r="DQ46" s="620"/>
      <c r="DR46" s="633">
        <v>29.4</v>
      </c>
      <c r="DS46" s="634"/>
      <c r="DT46" s="634"/>
      <c r="DU46" s="634"/>
      <c r="DV46" s="634"/>
      <c r="DW46" s="634"/>
      <c r="DX46" s="643"/>
    </row>
    <row r="47" spans="2:128" ht="11.25" customHeight="1">
      <c r="B47" s="165" t="s">
        <v>569</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7" t="s">
        <v>291</v>
      </c>
      <c r="BZ47" s="628"/>
      <c r="CA47" s="628"/>
      <c r="CB47" s="628"/>
      <c r="CC47" s="628"/>
      <c r="CD47" s="628"/>
      <c r="CE47" s="628"/>
      <c r="CF47" s="628"/>
      <c r="CG47" s="628"/>
      <c r="CH47" s="628"/>
      <c r="CI47" s="628"/>
      <c r="CJ47" s="628"/>
      <c r="CK47" s="628"/>
      <c r="CL47" s="629"/>
      <c r="CM47" s="630">
        <v>7196612</v>
      </c>
      <c r="CN47" s="619"/>
      <c r="CO47" s="619"/>
      <c r="CP47" s="619"/>
      <c r="CQ47" s="619"/>
      <c r="CR47" s="619"/>
      <c r="CS47" s="619"/>
      <c r="CT47" s="620"/>
      <c r="CU47" s="633">
        <v>0.1</v>
      </c>
      <c r="CV47" s="634"/>
      <c r="CW47" s="634"/>
      <c r="CX47" s="635"/>
      <c r="CY47" s="618">
        <v>4831254</v>
      </c>
      <c r="CZ47" s="619"/>
      <c r="DA47" s="619"/>
      <c r="DB47" s="619"/>
      <c r="DC47" s="619"/>
      <c r="DD47" s="619"/>
      <c r="DE47" s="619"/>
      <c r="DF47" s="620"/>
      <c r="DG47" s="618" t="s">
        <v>100</v>
      </c>
      <c r="DH47" s="619"/>
      <c r="DI47" s="619"/>
      <c r="DJ47" s="619"/>
      <c r="DK47" s="619"/>
      <c r="DL47" s="619"/>
      <c r="DM47" s="619"/>
      <c r="DN47" s="619"/>
      <c r="DO47" s="619"/>
      <c r="DP47" s="619"/>
      <c r="DQ47" s="620"/>
      <c r="DR47" s="633" t="s">
        <v>100</v>
      </c>
      <c r="DS47" s="634"/>
      <c r="DT47" s="634"/>
      <c r="DU47" s="634"/>
      <c r="DV47" s="634"/>
      <c r="DW47" s="634"/>
      <c r="DX47" s="643"/>
    </row>
    <row r="48" spans="2:128" ht="11.25" customHeight="1">
      <c r="B48" s="184" t="s">
        <v>570</v>
      </c>
      <c r="AP48" s="355"/>
      <c r="AQ48" s="355"/>
      <c r="AR48" s="355"/>
      <c r="AS48" s="355"/>
      <c r="AT48" s="175"/>
      <c r="AU48" s="175"/>
      <c r="AV48" s="175"/>
      <c r="AW48" s="175"/>
      <c r="AX48" s="175"/>
      <c r="AY48" s="175"/>
      <c r="AZ48" s="175"/>
      <c r="BA48" s="175"/>
      <c r="BB48" s="175"/>
      <c r="BC48" s="175"/>
      <c r="BD48" s="356"/>
      <c r="BE48" s="356"/>
      <c r="BF48" s="356"/>
      <c r="BG48" s="356"/>
      <c r="BH48" s="356"/>
      <c r="BI48" s="356"/>
      <c r="BJ48" s="356"/>
      <c r="BK48" s="356"/>
      <c r="BL48" s="356"/>
      <c r="BM48" s="356"/>
      <c r="BN48" s="644"/>
      <c r="BO48" s="644"/>
      <c r="BP48" s="644"/>
      <c r="BQ48" s="644"/>
      <c r="BR48" s="644"/>
      <c r="BS48" s="644"/>
      <c r="BT48" s="644"/>
      <c r="BU48" s="644"/>
      <c r="BV48" s="644"/>
      <c r="BW48" s="644"/>
      <c r="BY48" s="627" t="s">
        <v>292</v>
      </c>
      <c r="BZ48" s="628"/>
      <c r="CA48" s="628"/>
      <c r="CB48" s="628"/>
      <c r="CC48" s="628"/>
      <c r="CD48" s="628"/>
      <c r="CE48" s="628"/>
      <c r="CF48" s="628"/>
      <c r="CG48" s="628"/>
      <c r="CH48" s="628"/>
      <c r="CI48" s="628"/>
      <c r="CJ48" s="628"/>
      <c r="CK48" s="628"/>
      <c r="CL48" s="629"/>
      <c r="CM48" s="630">
        <v>367985240</v>
      </c>
      <c r="CN48" s="631"/>
      <c r="CO48" s="631"/>
      <c r="CP48" s="631"/>
      <c r="CQ48" s="631"/>
      <c r="CR48" s="631"/>
      <c r="CS48" s="631"/>
      <c r="CT48" s="632"/>
      <c r="CU48" s="633">
        <v>5.5</v>
      </c>
      <c r="CV48" s="634"/>
      <c r="CW48" s="634"/>
      <c r="CX48" s="635"/>
      <c r="CY48" s="618">
        <v>340065734</v>
      </c>
      <c r="CZ48" s="619"/>
      <c r="DA48" s="619"/>
      <c r="DB48" s="619"/>
      <c r="DC48" s="619"/>
      <c r="DD48" s="619"/>
      <c r="DE48" s="619"/>
      <c r="DF48" s="620"/>
      <c r="DG48" s="618" t="s">
        <v>100</v>
      </c>
      <c r="DH48" s="619"/>
      <c r="DI48" s="619"/>
      <c r="DJ48" s="619"/>
      <c r="DK48" s="619"/>
      <c r="DL48" s="619"/>
      <c r="DM48" s="619"/>
      <c r="DN48" s="619"/>
      <c r="DO48" s="619"/>
      <c r="DP48" s="619"/>
      <c r="DQ48" s="620"/>
      <c r="DR48" s="633" t="s">
        <v>100</v>
      </c>
      <c r="DS48" s="634"/>
      <c r="DT48" s="634"/>
      <c r="DU48" s="634"/>
      <c r="DV48" s="634"/>
      <c r="DW48" s="634"/>
      <c r="DX48" s="643"/>
    </row>
    <row r="49" spans="2:128" ht="11.25" customHeight="1">
      <c r="B49" s="354" t="s">
        <v>571</v>
      </c>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355"/>
      <c r="AQ49" s="355"/>
      <c r="AR49" s="355"/>
      <c r="AS49" s="355"/>
      <c r="AT49" s="175"/>
      <c r="AU49" s="175"/>
      <c r="AV49" s="175"/>
      <c r="AW49" s="175"/>
      <c r="AX49" s="175"/>
      <c r="AY49" s="175"/>
      <c r="AZ49" s="175"/>
      <c r="BA49" s="175"/>
      <c r="BB49" s="175"/>
      <c r="BC49" s="175"/>
      <c r="BD49" s="644"/>
      <c r="BE49" s="644"/>
      <c r="BF49" s="644"/>
      <c r="BG49" s="644"/>
      <c r="BH49" s="644"/>
      <c r="BI49" s="644"/>
      <c r="BJ49" s="644"/>
      <c r="BK49" s="644"/>
      <c r="BL49" s="644"/>
      <c r="BM49" s="644"/>
      <c r="BN49" s="644"/>
      <c r="BO49" s="644"/>
      <c r="BP49" s="644"/>
      <c r="BQ49" s="644"/>
      <c r="BR49" s="644"/>
      <c r="BS49" s="644"/>
      <c r="BT49" s="644"/>
      <c r="BU49" s="644"/>
      <c r="BV49" s="644"/>
      <c r="BW49" s="644"/>
      <c r="BY49" s="627" t="s">
        <v>293</v>
      </c>
      <c r="BZ49" s="628"/>
      <c r="CA49" s="628"/>
      <c r="CB49" s="628"/>
      <c r="CC49" s="628"/>
      <c r="CD49" s="628"/>
      <c r="CE49" s="628"/>
      <c r="CF49" s="628"/>
      <c r="CG49" s="628"/>
      <c r="CH49" s="628"/>
      <c r="CI49" s="628"/>
      <c r="CJ49" s="628"/>
      <c r="CK49" s="628"/>
      <c r="CL49" s="629"/>
      <c r="CM49" s="630">
        <v>64823560</v>
      </c>
      <c r="CN49" s="619"/>
      <c r="CO49" s="619"/>
      <c r="CP49" s="619"/>
      <c r="CQ49" s="619"/>
      <c r="CR49" s="619"/>
      <c r="CS49" s="619"/>
      <c r="CT49" s="620"/>
      <c r="CU49" s="633">
        <v>1</v>
      </c>
      <c r="CV49" s="634"/>
      <c r="CW49" s="634"/>
      <c r="CX49" s="635"/>
      <c r="CY49" s="618">
        <v>63621272</v>
      </c>
      <c r="CZ49" s="619"/>
      <c r="DA49" s="619"/>
      <c r="DB49" s="619"/>
      <c r="DC49" s="619"/>
      <c r="DD49" s="619"/>
      <c r="DE49" s="619"/>
      <c r="DF49" s="620"/>
      <c r="DG49" s="618" t="s">
        <v>100</v>
      </c>
      <c r="DH49" s="619"/>
      <c r="DI49" s="619"/>
      <c r="DJ49" s="619"/>
      <c r="DK49" s="619"/>
      <c r="DL49" s="619"/>
      <c r="DM49" s="619"/>
      <c r="DN49" s="619"/>
      <c r="DO49" s="619"/>
      <c r="DP49" s="619"/>
      <c r="DQ49" s="620"/>
      <c r="DR49" s="633" t="s">
        <v>100</v>
      </c>
      <c r="DS49" s="634"/>
      <c r="DT49" s="634"/>
      <c r="DU49" s="634"/>
      <c r="DV49" s="634"/>
      <c r="DW49" s="634"/>
      <c r="DX49" s="643"/>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355"/>
      <c r="AQ50" s="355"/>
      <c r="AR50" s="355"/>
      <c r="AS50" s="355"/>
      <c r="AT50" s="175"/>
      <c r="AU50" s="175"/>
      <c r="AV50" s="175"/>
      <c r="AW50" s="175"/>
      <c r="AX50" s="175"/>
      <c r="AY50" s="175"/>
      <c r="AZ50" s="175"/>
      <c r="BA50" s="175"/>
      <c r="BB50" s="175"/>
      <c r="BC50" s="175"/>
      <c r="BD50" s="644"/>
      <c r="BE50" s="644"/>
      <c r="BF50" s="644"/>
      <c r="BG50" s="644"/>
      <c r="BH50" s="644"/>
      <c r="BI50" s="644"/>
      <c r="BJ50" s="644"/>
      <c r="BK50" s="644"/>
      <c r="BL50" s="644"/>
      <c r="BM50" s="644"/>
      <c r="BN50" s="644"/>
      <c r="BO50" s="644"/>
      <c r="BP50" s="644"/>
      <c r="BQ50" s="644"/>
      <c r="BR50" s="644"/>
      <c r="BS50" s="644"/>
      <c r="BT50" s="644"/>
      <c r="BU50" s="644"/>
      <c r="BV50" s="644"/>
      <c r="BW50" s="644"/>
      <c r="BY50" s="627" t="s">
        <v>294</v>
      </c>
      <c r="BZ50" s="628"/>
      <c r="CA50" s="628"/>
      <c r="CB50" s="628"/>
      <c r="CC50" s="628"/>
      <c r="CD50" s="628"/>
      <c r="CE50" s="628"/>
      <c r="CF50" s="628"/>
      <c r="CG50" s="628"/>
      <c r="CH50" s="628"/>
      <c r="CI50" s="628"/>
      <c r="CJ50" s="628"/>
      <c r="CK50" s="628"/>
      <c r="CL50" s="629"/>
      <c r="CM50" s="630">
        <v>251384253</v>
      </c>
      <c r="CN50" s="631"/>
      <c r="CO50" s="631"/>
      <c r="CP50" s="631"/>
      <c r="CQ50" s="631"/>
      <c r="CR50" s="631"/>
      <c r="CS50" s="631"/>
      <c r="CT50" s="632"/>
      <c r="CU50" s="633">
        <v>3.7</v>
      </c>
      <c r="CV50" s="634"/>
      <c r="CW50" s="634"/>
      <c r="CX50" s="635"/>
      <c r="CY50" s="618">
        <v>13177427</v>
      </c>
      <c r="CZ50" s="619"/>
      <c r="DA50" s="619"/>
      <c r="DB50" s="619"/>
      <c r="DC50" s="619"/>
      <c r="DD50" s="619"/>
      <c r="DE50" s="619"/>
      <c r="DF50" s="620"/>
      <c r="DG50" s="618">
        <v>12560090</v>
      </c>
      <c r="DH50" s="619"/>
      <c r="DI50" s="619"/>
      <c r="DJ50" s="619"/>
      <c r="DK50" s="619"/>
      <c r="DL50" s="619"/>
      <c r="DM50" s="619"/>
      <c r="DN50" s="619"/>
      <c r="DO50" s="619"/>
      <c r="DP50" s="619"/>
      <c r="DQ50" s="620"/>
      <c r="DR50" s="633">
        <v>0.3</v>
      </c>
      <c r="DS50" s="634"/>
      <c r="DT50" s="634"/>
      <c r="DU50" s="634"/>
      <c r="DV50" s="634"/>
      <c r="DW50" s="634"/>
      <c r="DX50" s="643"/>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7" t="s">
        <v>295</v>
      </c>
      <c r="BZ51" s="628"/>
      <c r="CA51" s="628"/>
      <c r="CB51" s="628"/>
      <c r="CC51" s="628"/>
      <c r="CD51" s="628"/>
      <c r="CE51" s="628"/>
      <c r="CF51" s="628"/>
      <c r="CG51" s="628"/>
      <c r="CH51" s="628"/>
      <c r="CI51" s="628"/>
      <c r="CJ51" s="628"/>
      <c r="CK51" s="628"/>
      <c r="CL51" s="629"/>
      <c r="CM51" s="630" t="s">
        <v>100</v>
      </c>
      <c r="CN51" s="619"/>
      <c r="CO51" s="619"/>
      <c r="CP51" s="619"/>
      <c r="CQ51" s="619"/>
      <c r="CR51" s="619"/>
      <c r="CS51" s="619"/>
      <c r="CT51" s="620"/>
      <c r="CU51" s="633" t="s">
        <v>100</v>
      </c>
      <c r="CV51" s="634"/>
      <c r="CW51" s="634"/>
      <c r="CX51" s="635"/>
      <c r="CY51" s="618" t="s">
        <v>100</v>
      </c>
      <c r="CZ51" s="619"/>
      <c r="DA51" s="619"/>
      <c r="DB51" s="619"/>
      <c r="DC51" s="619"/>
      <c r="DD51" s="619"/>
      <c r="DE51" s="619"/>
      <c r="DF51" s="620"/>
      <c r="DG51" s="618" t="s">
        <v>100</v>
      </c>
      <c r="DH51" s="619"/>
      <c r="DI51" s="619"/>
      <c r="DJ51" s="619"/>
      <c r="DK51" s="619"/>
      <c r="DL51" s="619"/>
      <c r="DM51" s="619"/>
      <c r="DN51" s="619"/>
      <c r="DO51" s="619"/>
      <c r="DP51" s="619"/>
      <c r="DQ51" s="620"/>
      <c r="DR51" s="633" t="s">
        <v>100</v>
      </c>
      <c r="DS51" s="634"/>
      <c r="DT51" s="634"/>
      <c r="DU51" s="634"/>
      <c r="DV51" s="634"/>
      <c r="DW51" s="634"/>
      <c r="DX51" s="643"/>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42"/>
      <c r="AR52" s="642"/>
      <c r="AS52" s="642"/>
      <c r="AT52" s="642"/>
      <c r="AU52" s="642"/>
      <c r="AV52" s="642"/>
      <c r="AW52" s="642"/>
      <c r="AX52" s="642"/>
      <c r="AY52" s="642"/>
      <c r="AZ52" s="642"/>
      <c r="BA52" s="642"/>
      <c r="BB52" s="642"/>
      <c r="BC52" s="642"/>
      <c r="BD52" s="642"/>
      <c r="BE52" s="642"/>
      <c r="BF52" s="642"/>
      <c r="BG52" s="642"/>
      <c r="BH52" s="642"/>
      <c r="BI52" s="642"/>
      <c r="BJ52" s="642"/>
      <c r="BK52" s="642"/>
      <c r="BL52" s="642"/>
      <c r="BM52" s="642"/>
      <c r="BN52" s="642"/>
      <c r="BO52" s="642"/>
      <c r="BP52" s="642"/>
      <c r="BQ52" s="642"/>
      <c r="BR52" s="642"/>
      <c r="BS52" s="642"/>
      <c r="BT52" s="642"/>
      <c r="BU52" s="642"/>
      <c r="BV52" s="642"/>
      <c r="BW52" s="642"/>
      <c r="BY52" s="627" t="s">
        <v>296</v>
      </c>
      <c r="BZ52" s="628"/>
      <c r="CA52" s="628"/>
      <c r="CB52" s="628"/>
      <c r="CC52" s="628"/>
      <c r="CD52" s="628"/>
      <c r="CE52" s="628"/>
      <c r="CF52" s="628"/>
      <c r="CG52" s="628"/>
      <c r="CH52" s="628"/>
      <c r="CI52" s="628"/>
      <c r="CJ52" s="628"/>
      <c r="CK52" s="628"/>
      <c r="CL52" s="629"/>
      <c r="CM52" s="630">
        <v>874618318</v>
      </c>
      <c r="CN52" s="631"/>
      <c r="CO52" s="631"/>
      <c r="CP52" s="631"/>
      <c r="CQ52" s="631"/>
      <c r="CR52" s="631"/>
      <c r="CS52" s="631"/>
      <c r="CT52" s="632"/>
      <c r="CU52" s="633">
        <v>13</v>
      </c>
      <c r="CV52" s="634"/>
      <c r="CW52" s="634"/>
      <c r="CX52" s="635"/>
      <c r="CY52" s="618">
        <v>502577541</v>
      </c>
      <c r="CZ52" s="619"/>
      <c r="DA52" s="619"/>
      <c r="DB52" s="619"/>
      <c r="DC52" s="619"/>
      <c r="DD52" s="619"/>
      <c r="DE52" s="619"/>
      <c r="DF52" s="620"/>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4"/>
      <c r="AP53" s="179"/>
      <c r="AQ53" s="175"/>
      <c r="AR53" s="175"/>
      <c r="AS53" s="175"/>
      <c r="AT53" s="175"/>
      <c r="AU53" s="175"/>
      <c r="AV53" s="175"/>
      <c r="AW53" s="175"/>
      <c r="AX53" s="175"/>
      <c r="AY53" s="175"/>
      <c r="AZ53" s="631"/>
      <c r="BA53" s="631"/>
      <c r="BB53" s="631"/>
      <c r="BC53" s="631"/>
      <c r="BD53" s="175"/>
      <c r="BE53" s="175"/>
      <c r="BF53" s="175"/>
      <c r="BG53" s="175"/>
      <c r="BH53" s="175"/>
      <c r="BI53" s="175"/>
      <c r="BJ53" s="175"/>
      <c r="BK53" s="175"/>
      <c r="BL53" s="175"/>
      <c r="BM53" s="175"/>
      <c r="BN53" s="175"/>
      <c r="BO53" s="175"/>
      <c r="BP53" s="175"/>
      <c r="BQ53" s="175"/>
      <c r="BR53" s="175"/>
      <c r="BS53" s="631"/>
      <c r="BT53" s="631"/>
      <c r="BU53" s="631"/>
      <c r="BV53" s="631"/>
      <c r="BW53" s="631"/>
      <c r="BY53" s="627" t="s">
        <v>297</v>
      </c>
      <c r="BZ53" s="628"/>
      <c r="CA53" s="628"/>
      <c r="CB53" s="628"/>
      <c r="CC53" s="628"/>
      <c r="CD53" s="628"/>
      <c r="CE53" s="628"/>
      <c r="CF53" s="628"/>
      <c r="CG53" s="628"/>
      <c r="CH53" s="628"/>
      <c r="CI53" s="628"/>
      <c r="CJ53" s="628"/>
      <c r="CK53" s="628"/>
      <c r="CL53" s="629"/>
      <c r="CM53" s="630">
        <v>29337260</v>
      </c>
      <c r="CN53" s="631"/>
      <c r="CO53" s="631"/>
      <c r="CP53" s="631"/>
      <c r="CQ53" s="631"/>
      <c r="CR53" s="631"/>
      <c r="CS53" s="631"/>
      <c r="CT53" s="632"/>
      <c r="CU53" s="633">
        <v>0.4</v>
      </c>
      <c r="CV53" s="634"/>
      <c r="CW53" s="634"/>
      <c r="CX53" s="635"/>
      <c r="CY53" s="618">
        <v>29149977</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5"/>
      <c r="AQ54" s="179"/>
      <c r="AR54" s="179"/>
      <c r="AS54" s="179"/>
      <c r="AT54" s="179"/>
      <c r="AU54" s="179"/>
      <c r="AV54" s="179"/>
      <c r="AW54" s="179"/>
      <c r="AX54" s="179"/>
      <c r="AY54" s="175"/>
      <c r="AZ54" s="631"/>
      <c r="BA54" s="631"/>
      <c r="BB54" s="631"/>
      <c r="BC54" s="631"/>
      <c r="BD54" s="175"/>
      <c r="BE54" s="175"/>
      <c r="BF54" s="175"/>
      <c r="BG54" s="175"/>
      <c r="BH54" s="175"/>
      <c r="BI54" s="175"/>
      <c r="BJ54" s="175"/>
      <c r="BK54" s="175"/>
      <c r="BL54" s="175"/>
      <c r="BM54" s="175"/>
      <c r="BN54" s="175"/>
      <c r="BO54" s="175"/>
      <c r="BP54" s="175"/>
      <c r="BQ54" s="175"/>
      <c r="BR54" s="175"/>
      <c r="BS54" s="631"/>
      <c r="BT54" s="631"/>
      <c r="BU54" s="631"/>
      <c r="BV54" s="631"/>
      <c r="BW54" s="631"/>
      <c r="BY54" s="636" t="s">
        <v>281</v>
      </c>
      <c r="BZ54" s="637"/>
      <c r="CA54" s="627" t="s">
        <v>487</v>
      </c>
      <c r="CB54" s="628"/>
      <c r="CC54" s="628"/>
      <c r="CD54" s="628"/>
      <c r="CE54" s="628"/>
      <c r="CF54" s="628"/>
      <c r="CG54" s="628"/>
      <c r="CH54" s="628"/>
      <c r="CI54" s="628"/>
      <c r="CJ54" s="628"/>
      <c r="CK54" s="628"/>
      <c r="CL54" s="629"/>
      <c r="CM54" s="630">
        <v>870327746</v>
      </c>
      <c r="CN54" s="631"/>
      <c r="CO54" s="631"/>
      <c r="CP54" s="631"/>
      <c r="CQ54" s="631"/>
      <c r="CR54" s="631"/>
      <c r="CS54" s="631"/>
      <c r="CT54" s="632"/>
      <c r="CU54" s="633">
        <v>12.9</v>
      </c>
      <c r="CV54" s="634"/>
      <c r="CW54" s="634"/>
      <c r="CX54" s="635"/>
      <c r="CY54" s="618">
        <v>500300266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5"/>
      <c r="AQ55" s="179"/>
      <c r="AR55" s="179"/>
      <c r="AS55" s="179"/>
      <c r="AT55" s="179"/>
      <c r="AU55" s="179"/>
      <c r="AV55" s="179"/>
      <c r="AW55" s="179"/>
      <c r="AX55" s="179"/>
      <c r="AY55" s="175"/>
      <c r="AZ55" s="631"/>
      <c r="BA55" s="631"/>
      <c r="BB55" s="631"/>
      <c r="BC55" s="631"/>
      <c r="BD55" s="175"/>
      <c r="BE55" s="175"/>
      <c r="BF55" s="175"/>
      <c r="BG55" s="175"/>
      <c r="BH55" s="175"/>
      <c r="BI55" s="175"/>
      <c r="BJ55" s="175"/>
      <c r="BK55" s="175"/>
      <c r="BL55" s="175"/>
      <c r="BM55" s="175"/>
      <c r="BN55" s="175"/>
      <c r="BO55" s="175"/>
      <c r="BP55" s="175"/>
      <c r="BQ55" s="175"/>
      <c r="BR55" s="175"/>
      <c r="BS55" s="631"/>
      <c r="BT55" s="631"/>
      <c r="BU55" s="631"/>
      <c r="BV55" s="631"/>
      <c r="BW55" s="631"/>
      <c r="BY55" s="638"/>
      <c r="BZ55" s="639"/>
      <c r="CA55" s="627" t="s">
        <v>298</v>
      </c>
      <c r="CB55" s="628"/>
      <c r="CC55" s="628"/>
      <c r="CD55" s="628"/>
      <c r="CE55" s="628"/>
      <c r="CF55" s="628"/>
      <c r="CG55" s="628"/>
      <c r="CH55" s="628"/>
      <c r="CI55" s="628"/>
      <c r="CJ55" s="628"/>
      <c r="CK55" s="628"/>
      <c r="CL55" s="629"/>
      <c r="CM55" s="630">
        <v>201759205</v>
      </c>
      <c r="CN55" s="631"/>
      <c r="CO55" s="631"/>
      <c r="CP55" s="631"/>
      <c r="CQ55" s="631"/>
      <c r="CR55" s="631"/>
      <c r="CS55" s="631"/>
      <c r="CT55" s="632"/>
      <c r="CU55" s="633">
        <v>3</v>
      </c>
      <c r="CV55" s="634"/>
      <c r="CW55" s="634"/>
      <c r="CX55" s="635"/>
      <c r="CY55" s="618">
        <v>52626313</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8"/>
      <c r="BZ56" s="639"/>
      <c r="CA56" s="627" t="s">
        <v>299</v>
      </c>
      <c r="CB56" s="628"/>
      <c r="CC56" s="628"/>
      <c r="CD56" s="628"/>
      <c r="CE56" s="628"/>
      <c r="CF56" s="628"/>
      <c r="CG56" s="628"/>
      <c r="CH56" s="628"/>
      <c r="CI56" s="628"/>
      <c r="CJ56" s="628"/>
      <c r="CK56" s="628"/>
      <c r="CL56" s="629"/>
      <c r="CM56" s="630">
        <v>619258929</v>
      </c>
      <c r="CN56" s="631"/>
      <c r="CO56" s="631"/>
      <c r="CP56" s="631"/>
      <c r="CQ56" s="631"/>
      <c r="CR56" s="631"/>
      <c r="CS56" s="631"/>
      <c r="CT56" s="632"/>
      <c r="CU56" s="633">
        <v>9.1999999999999993</v>
      </c>
      <c r="CV56" s="634"/>
      <c r="CW56" s="634"/>
      <c r="CX56" s="635"/>
      <c r="CY56" s="618">
        <v>398364341</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8"/>
      <c r="BZ57" s="639"/>
      <c r="CA57" s="627" t="s">
        <v>300</v>
      </c>
      <c r="CB57" s="628"/>
      <c r="CC57" s="628"/>
      <c r="CD57" s="628"/>
      <c r="CE57" s="628"/>
      <c r="CF57" s="628"/>
      <c r="CG57" s="628"/>
      <c r="CH57" s="628"/>
      <c r="CI57" s="628"/>
      <c r="CJ57" s="628"/>
      <c r="CK57" s="628"/>
      <c r="CL57" s="629"/>
      <c r="CM57" s="630">
        <v>4290572</v>
      </c>
      <c r="CN57" s="631"/>
      <c r="CO57" s="631"/>
      <c r="CP57" s="631"/>
      <c r="CQ57" s="631"/>
      <c r="CR57" s="631"/>
      <c r="CS57" s="631"/>
      <c r="CT57" s="632"/>
      <c r="CU57" s="633">
        <v>0.1</v>
      </c>
      <c r="CV57" s="634"/>
      <c r="CW57" s="634"/>
      <c r="CX57" s="635"/>
      <c r="CY57" s="618">
        <v>2277275</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40"/>
      <c r="BZ58" s="641"/>
      <c r="CA58" s="627" t="s">
        <v>301</v>
      </c>
      <c r="CB58" s="628"/>
      <c r="CC58" s="628"/>
      <c r="CD58" s="628"/>
      <c r="CE58" s="628"/>
      <c r="CF58" s="628"/>
      <c r="CG58" s="628"/>
      <c r="CH58" s="628"/>
      <c r="CI58" s="628"/>
      <c r="CJ58" s="628"/>
      <c r="CK58" s="628"/>
      <c r="CL58" s="629"/>
      <c r="CM58" s="630" t="s">
        <v>302</v>
      </c>
      <c r="CN58" s="631"/>
      <c r="CO58" s="631"/>
      <c r="CP58" s="631"/>
      <c r="CQ58" s="631"/>
      <c r="CR58" s="631"/>
      <c r="CS58" s="631"/>
      <c r="CT58" s="632"/>
      <c r="CU58" s="633" t="s">
        <v>302</v>
      </c>
      <c r="CV58" s="634"/>
      <c r="CW58" s="634"/>
      <c r="CX58" s="635"/>
      <c r="CY58" s="618" t="s">
        <v>302</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00" t="s">
        <v>303</v>
      </c>
      <c r="BZ59" s="601"/>
      <c r="CA59" s="601"/>
      <c r="CB59" s="601"/>
      <c r="CC59" s="601"/>
      <c r="CD59" s="601"/>
      <c r="CE59" s="601"/>
      <c r="CF59" s="601"/>
      <c r="CG59" s="601"/>
      <c r="CH59" s="601"/>
      <c r="CI59" s="601"/>
      <c r="CJ59" s="601"/>
      <c r="CK59" s="601"/>
      <c r="CL59" s="602"/>
      <c r="CM59" s="603">
        <v>6743871421</v>
      </c>
      <c r="CN59" s="604"/>
      <c r="CO59" s="604"/>
      <c r="CP59" s="604"/>
      <c r="CQ59" s="604"/>
      <c r="CR59" s="604"/>
      <c r="CS59" s="604"/>
      <c r="CT59" s="605"/>
      <c r="CU59" s="606">
        <v>100</v>
      </c>
      <c r="CV59" s="607"/>
      <c r="CW59" s="607"/>
      <c r="CX59" s="608"/>
      <c r="CY59" s="609">
        <v>5625326337</v>
      </c>
      <c r="CZ59" s="610"/>
      <c r="DA59" s="610"/>
      <c r="DB59" s="610"/>
      <c r="DC59" s="610"/>
      <c r="DD59" s="610"/>
      <c r="DE59" s="610"/>
      <c r="DF59" s="611"/>
      <c r="DG59" s="612"/>
      <c r="DH59" s="613"/>
      <c r="DI59" s="613"/>
      <c r="DJ59" s="613"/>
      <c r="DK59" s="613"/>
      <c r="DL59" s="613"/>
      <c r="DM59" s="613"/>
      <c r="DN59" s="613"/>
      <c r="DO59" s="613"/>
      <c r="DP59" s="613"/>
      <c r="DQ59" s="614"/>
      <c r="DR59" s="615"/>
      <c r="DS59" s="616"/>
      <c r="DT59" s="616"/>
      <c r="DU59" s="616"/>
      <c r="DV59" s="616"/>
      <c r="DW59" s="616"/>
      <c r="DX59" s="617"/>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BY47:CL47"/>
    <mergeCell ref="CM47:CT47"/>
    <mergeCell ref="CU47:CX47"/>
    <mergeCell ref="CY47:DF47"/>
    <mergeCell ref="DG47:DQ47"/>
    <mergeCell ref="DR47:DX47"/>
    <mergeCell ref="BY46:CL46"/>
    <mergeCell ref="CM46:CT46"/>
    <mergeCell ref="CU46:CX46"/>
    <mergeCell ref="CY46:DF46"/>
    <mergeCell ref="DG46:DQ46"/>
    <mergeCell ref="DR46:DX46"/>
    <mergeCell ref="CY48:DF48"/>
    <mergeCell ref="DG48:DQ48"/>
    <mergeCell ref="DR48:DX48"/>
    <mergeCell ref="BD49:BM49"/>
    <mergeCell ref="BN49:BW49"/>
    <mergeCell ref="BY49:CL49"/>
    <mergeCell ref="CM49:CT49"/>
    <mergeCell ref="CU49:CX49"/>
    <mergeCell ref="CY49:DF49"/>
    <mergeCell ref="DG49:DQ49"/>
    <mergeCell ref="BN48:BW48"/>
    <mergeCell ref="BY48:CL48"/>
    <mergeCell ref="CM48:CT48"/>
    <mergeCell ref="CU48:CX48"/>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304</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41" t="s">
        <v>305</v>
      </c>
      <c r="DK2" s="1142"/>
      <c r="DL2" s="1142"/>
      <c r="DM2" s="1142"/>
      <c r="DN2" s="1142"/>
      <c r="DO2" s="1143"/>
      <c r="DP2" s="194"/>
      <c r="DQ2" s="1141" t="s">
        <v>306</v>
      </c>
      <c r="DR2" s="1142"/>
      <c r="DS2" s="1142"/>
      <c r="DT2" s="1142"/>
      <c r="DU2" s="1142"/>
      <c r="DV2" s="1142"/>
      <c r="DW2" s="1142"/>
      <c r="DX2" s="1142"/>
      <c r="DY2" s="1142"/>
      <c r="DZ2" s="1143"/>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83" t="s">
        <v>307</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083"/>
      <c r="AP4" s="1083"/>
      <c r="AQ4" s="1083"/>
      <c r="AR4" s="1083"/>
      <c r="AS4" s="1083"/>
      <c r="AT4" s="1083"/>
      <c r="AU4" s="1083"/>
      <c r="AV4" s="1083"/>
      <c r="AW4" s="1083"/>
      <c r="AX4" s="1083"/>
      <c r="AY4" s="1083"/>
      <c r="AZ4" s="197"/>
      <c r="BA4" s="197"/>
      <c r="BB4" s="197"/>
      <c r="BC4" s="197"/>
      <c r="BD4" s="197"/>
      <c r="BE4" s="198"/>
      <c r="BF4" s="198"/>
      <c r="BG4" s="198"/>
      <c r="BH4" s="198"/>
      <c r="BI4" s="198"/>
      <c r="BJ4" s="198"/>
      <c r="BK4" s="198"/>
      <c r="BL4" s="198"/>
      <c r="BM4" s="198"/>
      <c r="BN4" s="198"/>
      <c r="BO4" s="198"/>
      <c r="BP4" s="198"/>
      <c r="BQ4" s="197" t="s">
        <v>308</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92" t="s">
        <v>309</v>
      </c>
      <c r="B5" s="993"/>
      <c r="C5" s="993"/>
      <c r="D5" s="993"/>
      <c r="E5" s="993"/>
      <c r="F5" s="993"/>
      <c r="G5" s="993"/>
      <c r="H5" s="993"/>
      <c r="I5" s="993"/>
      <c r="J5" s="993"/>
      <c r="K5" s="993"/>
      <c r="L5" s="993"/>
      <c r="M5" s="993"/>
      <c r="N5" s="993"/>
      <c r="O5" s="993"/>
      <c r="P5" s="994"/>
      <c r="Q5" s="998" t="s">
        <v>310</v>
      </c>
      <c r="R5" s="999"/>
      <c r="S5" s="999"/>
      <c r="T5" s="999"/>
      <c r="U5" s="1000"/>
      <c r="V5" s="998" t="s">
        <v>311</v>
      </c>
      <c r="W5" s="999"/>
      <c r="X5" s="999"/>
      <c r="Y5" s="999"/>
      <c r="Z5" s="1000"/>
      <c r="AA5" s="998" t="s">
        <v>312</v>
      </c>
      <c r="AB5" s="999"/>
      <c r="AC5" s="999"/>
      <c r="AD5" s="999"/>
      <c r="AE5" s="999"/>
      <c r="AF5" s="1144" t="s">
        <v>313</v>
      </c>
      <c r="AG5" s="999"/>
      <c r="AH5" s="999"/>
      <c r="AI5" s="999"/>
      <c r="AJ5" s="1014"/>
      <c r="AK5" s="999" t="s">
        <v>314</v>
      </c>
      <c r="AL5" s="999"/>
      <c r="AM5" s="999"/>
      <c r="AN5" s="999"/>
      <c r="AO5" s="1000"/>
      <c r="AP5" s="998" t="s">
        <v>315</v>
      </c>
      <c r="AQ5" s="999"/>
      <c r="AR5" s="999"/>
      <c r="AS5" s="999"/>
      <c r="AT5" s="1000"/>
      <c r="AU5" s="998" t="s">
        <v>316</v>
      </c>
      <c r="AV5" s="999"/>
      <c r="AW5" s="999"/>
      <c r="AX5" s="999"/>
      <c r="AY5" s="1014"/>
      <c r="AZ5" s="201"/>
      <c r="BA5" s="201"/>
      <c r="BB5" s="201"/>
      <c r="BC5" s="201"/>
      <c r="BD5" s="201"/>
      <c r="BE5" s="202"/>
      <c r="BF5" s="202"/>
      <c r="BG5" s="202"/>
      <c r="BH5" s="202"/>
      <c r="BI5" s="202"/>
      <c r="BJ5" s="202"/>
      <c r="BK5" s="202"/>
      <c r="BL5" s="202"/>
      <c r="BM5" s="202"/>
      <c r="BN5" s="202"/>
      <c r="BO5" s="202"/>
      <c r="BP5" s="202"/>
      <c r="BQ5" s="992" t="s">
        <v>317</v>
      </c>
      <c r="BR5" s="993"/>
      <c r="BS5" s="993"/>
      <c r="BT5" s="993"/>
      <c r="BU5" s="993"/>
      <c r="BV5" s="993"/>
      <c r="BW5" s="993"/>
      <c r="BX5" s="993"/>
      <c r="BY5" s="993"/>
      <c r="BZ5" s="993"/>
      <c r="CA5" s="993"/>
      <c r="CB5" s="993"/>
      <c r="CC5" s="993"/>
      <c r="CD5" s="993"/>
      <c r="CE5" s="993"/>
      <c r="CF5" s="993"/>
      <c r="CG5" s="994"/>
      <c r="CH5" s="998" t="s">
        <v>318</v>
      </c>
      <c r="CI5" s="999"/>
      <c r="CJ5" s="999"/>
      <c r="CK5" s="999"/>
      <c r="CL5" s="1000"/>
      <c r="CM5" s="998" t="s">
        <v>319</v>
      </c>
      <c r="CN5" s="999"/>
      <c r="CO5" s="999"/>
      <c r="CP5" s="999"/>
      <c r="CQ5" s="1000"/>
      <c r="CR5" s="998" t="s">
        <v>320</v>
      </c>
      <c r="CS5" s="999"/>
      <c r="CT5" s="999"/>
      <c r="CU5" s="999"/>
      <c r="CV5" s="1000"/>
      <c r="CW5" s="998" t="s">
        <v>321</v>
      </c>
      <c r="CX5" s="999"/>
      <c r="CY5" s="999"/>
      <c r="CZ5" s="999"/>
      <c r="DA5" s="1000"/>
      <c r="DB5" s="998" t="s">
        <v>322</v>
      </c>
      <c r="DC5" s="999"/>
      <c r="DD5" s="999"/>
      <c r="DE5" s="999"/>
      <c r="DF5" s="1000"/>
      <c r="DG5" s="1129" t="s">
        <v>323</v>
      </c>
      <c r="DH5" s="1130"/>
      <c r="DI5" s="1130"/>
      <c r="DJ5" s="1130"/>
      <c r="DK5" s="1131"/>
      <c r="DL5" s="1129" t="s">
        <v>324</v>
      </c>
      <c r="DM5" s="1130"/>
      <c r="DN5" s="1130"/>
      <c r="DO5" s="1130"/>
      <c r="DP5" s="1131"/>
      <c r="DQ5" s="998" t="s">
        <v>325</v>
      </c>
      <c r="DR5" s="999"/>
      <c r="DS5" s="999"/>
      <c r="DT5" s="999"/>
      <c r="DU5" s="1000"/>
      <c r="DV5" s="998" t="s">
        <v>316</v>
      </c>
      <c r="DW5" s="999"/>
      <c r="DX5" s="999"/>
      <c r="DY5" s="999"/>
      <c r="DZ5" s="1014"/>
      <c r="EA5" s="199"/>
    </row>
    <row r="6" spans="1:131" s="200"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45"/>
      <c r="AG6" s="1002"/>
      <c r="AH6" s="1002"/>
      <c r="AI6" s="1002"/>
      <c r="AJ6" s="1015"/>
      <c r="AK6" s="1002"/>
      <c r="AL6" s="1002"/>
      <c r="AM6" s="1002"/>
      <c r="AN6" s="1002"/>
      <c r="AO6" s="1003"/>
      <c r="AP6" s="1001"/>
      <c r="AQ6" s="1002"/>
      <c r="AR6" s="1002"/>
      <c r="AS6" s="1002"/>
      <c r="AT6" s="1003"/>
      <c r="AU6" s="1001"/>
      <c r="AV6" s="1002"/>
      <c r="AW6" s="1002"/>
      <c r="AX6" s="1002"/>
      <c r="AY6" s="1015"/>
      <c r="AZ6" s="197"/>
      <c r="BA6" s="197"/>
      <c r="BB6" s="197"/>
      <c r="BC6" s="197"/>
      <c r="BD6" s="197"/>
      <c r="BE6" s="198"/>
      <c r="BF6" s="198"/>
      <c r="BG6" s="198"/>
      <c r="BH6" s="198"/>
      <c r="BI6" s="198"/>
      <c r="BJ6" s="198"/>
      <c r="BK6" s="198"/>
      <c r="BL6" s="198"/>
      <c r="BM6" s="198"/>
      <c r="BN6" s="198"/>
      <c r="BO6" s="198"/>
      <c r="BP6" s="198"/>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32"/>
      <c r="DH6" s="1133"/>
      <c r="DI6" s="1133"/>
      <c r="DJ6" s="1133"/>
      <c r="DK6" s="1134"/>
      <c r="DL6" s="1132"/>
      <c r="DM6" s="1133"/>
      <c r="DN6" s="1133"/>
      <c r="DO6" s="1133"/>
      <c r="DP6" s="1134"/>
      <c r="DQ6" s="1001"/>
      <c r="DR6" s="1002"/>
      <c r="DS6" s="1002"/>
      <c r="DT6" s="1002"/>
      <c r="DU6" s="1003"/>
      <c r="DV6" s="1001"/>
      <c r="DW6" s="1002"/>
      <c r="DX6" s="1002"/>
      <c r="DY6" s="1002"/>
      <c r="DZ6" s="1015"/>
      <c r="EA6" s="199"/>
    </row>
    <row r="7" spans="1:131" s="200" customFormat="1" ht="26.25" customHeight="1" thickTop="1">
      <c r="A7" s="203">
        <v>1</v>
      </c>
      <c r="B7" s="1070" t="s">
        <v>488</v>
      </c>
      <c r="C7" s="1071"/>
      <c r="D7" s="1071"/>
      <c r="E7" s="1071"/>
      <c r="F7" s="1071"/>
      <c r="G7" s="1071"/>
      <c r="H7" s="1071"/>
      <c r="I7" s="1071"/>
      <c r="J7" s="1071"/>
      <c r="K7" s="1071"/>
      <c r="L7" s="1071"/>
      <c r="M7" s="1071"/>
      <c r="N7" s="1071"/>
      <c r="O7" s="1071"/>
      <c r="P7" s="1072"/>
      <c r="Q7" s="1135">
        <v>6779695</v>
      </c>
      <c r="R7" s="1136"/>
      <c r="S7" s="1136"/>
      <c r="T7" s="1136"/>
      <c r="U7" s="1136"/>
      <c r="V7" s="1136">
        <v>6598877</v>
      </c>
      <c r="W7" s="1136"/>
      <c r="X7" s="1136"/>
      <c r="Y7" s="1136"/>
      <c r="Z7" s="1136"/>
      <c r="AA7" s="1136">
        <v>180818</v>
      </c>
      <c r="AB7" s="1136"/>
      <c r="AC7" s="1136"/>
      <c r="AD7" s="1136"/>
      <c r="AE7" s="1137"/>
      <c r="AF7" s="1138">
        <v>129808</v>
      </c>
      <c r="AG7" s="1139"/>
      <c r="AH7" s="1139"/>
      <c r="AI7" s="1139"/>
      <c r="AJ7" s="1140"/>
      <c r="AK7" s="1121">
        <v>69584</v>
      </c>
      <c r="AL7" s="1122"/>
      <c r="AM7" s="1122"/>
      <c r="AN7" s="1122"/>
      <c r="AO7" s="1122"/>
      <c r="AP7" s="1123">
        <v>5434150</v>
      </c>
      <c r="AQ7" s="1123"/>
      <c r="AR7" s="1123"/>
      <c r="AS7" s="1123"/>
      <c r="AT7" s="1123"/>
      <c r="AU7" s="1124"/>
      <c r="AV7" s="1124"/>
      <c r="AW7" s="1124"/>
      <c r="AX7" s="1124"/>
      <c r="AY7" s="1125"/>
      <c r="AZ7" s="197"/>
      <c r="BA7" s="197"/>
      <c r="BB7" s="197"/>
      <c r="BC7" s="197"/>
      <c r="BD7" s="197"/>
      <c r="BE7" s="198"/>
      <c r="BF7" s="198"/>
      <c r="BG7" s="198"/>
      <c r="BH7" s="198"/>
      <c r="BI7" s="198"/>
      <c r="BJ7" s="198"/>
      <c r="BK7" s="198"/>
      <c r="BL7" s="198"/>
      <c r="BM7" s="198"/>
      <c r="BN7" s="198"/>
      <c r="BO7" s="198"/>
      <c r="BP7" s="198"/>
      <c r="BQ7" s="204">
        <v>1</v>
      </c>
      <c r="BR7" s="205"/>
      <c r="BS7" s="1126" t="s">
        <v>517</v>
      </c>
      <c r="BT7" s="1127"/>
      <c r="BU7" s="1127"/>
      <c r="BV7" s="1127"/>
      <c r="BW7" s="1127"/>
      <c r="BX7" s="1127"/>
      <c r="BY7" s="1127"/>
      <c r="BZ7" s="1127"/>
      <c r="CA7" s="1127"/>
      <c r="CB7" s="1127"/>
      <c r="CC7" s="1127"/>
      <c r="CD7" s="1127"/>
      <c r="CE7" s="1127"/>
      <c r="CF7" s="1127"/>
      <c r="CG7" s="1128"/>
      <c r="CH7" s="1115">
        <v>18</v>
      </c>
      <c r="CI7" s="1116"/>
      <c r="CJ7" s="1116"/>
      <c r="CK7" s="1116"/>
      <c r="CL7" s="1117"/>
      <c r="CM7" s="1115">
        <v>260</v>
      </c>
      <c r="CN7" s="1116"/>
      <c r="CO7" s="1116"/>
      <c r="CP7" s="1116"/>
      <c r="CQ7" s="1117"/>
      <c r="CR7" s="1115">
        <v>101</v>
      </c>
      <c r="CS7" s="1116"/>
      <c r="CT7" s="1116"/>
      <c r="CU7" s="1116"/>
      <c r="CV7" s="1117"/>
      <c r="CW7" s="1115">
        <v>91</v>
      </c>
      <c r="CX7" s="1116"/>
      <c r="CY7" s="1116"/>
      <c r="CZ7" s="1116"/>
      <c r="DA7" s="1117"/>
      <c r="DB7" s="1115" t="s">
        <v>430</v>
      </c>
      <c r="DC7" s="1116"/>
      <c r="DD7" s="1116"/>
      <c r="DE7" s="1116"/>
      <c r="DF7" s="1117"/>
      <c r="DG7" s="1115" t="s">
        <v>430</v>
      </c>
      <c r="DH7" s="1116"/>
      <c r="DI7" s="1116"/>
      <c r="DJ7" s="1116"/>
      <c r="DK7" s="1117"/>
      <c r="DL7" s="1115" t="s">
        <v>430</v>
      </c>
      <c r="DM7" s="1116"/>
      <c r="DN7" s="1116"/>
      <c r="DO7" s="1116"/>
      <c r="DP7" s="1117"/>
      <c r="DQ7" s="1118" t="s">
        <v>430</v>
      </c>
      <c r="DR7" s="1119"/>
      <c r="DS7" s="1119"/>
      <c r="DT7" s="1119"/>
      <c r="DU7" s="1120"/>
      <c r="DV7" s="1146"/>
      <c r="DW7" s="1147"/>
      <c r="DX7" s="1147"/>
      <c r="DY7" s="1147"/>
      <c r="DZ7" s="1148"/>
      <c r="EA7" s="199"/>
    </row>
    <row r="8" spans="1:131" s="200" customFormat="1" ht="26.25" customHeight="1">
      <c r="A8" s="206">
        <v>2</v>
      </c>
      <c r="B8" s="1040" t="s">
        <v>489</v>
      </c>
      <c r="C8" s="1041"/>
      <c r="D8" s="1041"/>
      <c r="E8" s="1041"/>
      <c r="F8" s="1041"/>
      <c r="G8" s="1041"/>
      <c r="H8" s="1041"/>
      <c r="I8" s="1041"/>
      <c r="J8" s="1041"/>
      <c r="K8" s="1041"/>
      <c r="L8" s="1041"/>
      <c r="M8" s="1041"/>
      <c r="N8" s="1041"/>
      <c r="O8" s="1041"/>
      <c r="P8" s="1042"/>
      <c r="Q8" s="1050">
        <v>987804</v>
      </c>
      <c r="R8" s="1044"/>
      <c r="S8" s="1044"/>
      <c r="T8" s="1044"/>
      <c r="U8" s="1044"/>
      <c r="V8" s="1044">
        <v>987804</v>
      </c>
      <c r="W8" s="1044"/>
      <c r="X8" s="1044"/>
      <c r="Y8" s="1044"/>
      <c r="Z8" s="1044"/>
      <c r="AA8" s="1051" t="s">
        <v>430</v>
      </c>
      <c r="AB8" s="1061"/>
      <c r="AC8" s="1061"/>
      <c r="AD8" s="1061"/>
      <c r="AE8" s="1063"/>
      <c r="AF8" s="1064" t="s">
        <v>430</v>
      </c>
      <c r="AG8" s="1061"/>
      <c r="AH8" s="1061"/>
      <c r="AI8" s="1061"/>
      <c r="AJ8" s="1063"/>
      <c r="AK8" s="1112">
        <v>987804</v>
      </c>
      <c r="AL8" s="1113"/>
      <c r="AM8" s="1113"/>
      <c r="AN8" s="1113"/>
      <c r="AO8" s="1113"/>
      <c r="AP8" s="1114" t="s">
        <v>430</v>
      </c>
      <c r="AQ8" s="1114"/>
      <c r="AR8" s="1114"/>
      <c r="AS8" s="1114"/>
      <c r="AT8" s="1114"/>
      <c r="AU8" s="1110"/>
      <c r="AV8" s="1110"/>
      <c r="AW8" s="1110"/>
      <c r="AX8" s="1110"/>
      <c r="AY8" s="1111"/>
      <c r="AZ8" s="197"/>
      <c r="BA8" s="197"/>
      <c r="BB8" s="197"/>
      <c r="BC8" s="197"/>
      <c r="BD8" s="197"/>
      <c r="BE8" s="198"/>
      <c r="BF8" s="198"/>
      <c r="BG8" s="198"/>
      <c r="BH8" s="198"/>
      <c r="BI8" s="198"/>
      <c r="BJ8" s="198"/>
      <c r="BK8" s="198"/>
      <c r="BL8" s="198"/>
      <c r="BM8" s="198"/>
      <c r="BN8" s="198"/>
      <c r="BO8" s="198"/>
      <c r="BP8" s="198"/>
      <c r="BQ8" s="207">
        <v>2</v>
      </c>
      <c r="BR8" s="208"/>
      <c r="BS8" s="1011" t="s">
        <v>518</v>
      </c>
      <c r="BT8" s="1012"/>
      <c r="BU8" s="1012"/>
      <c r="BV8" s="1012"/>
      <c r="BW8" s="1012"/>
      <c r="BX8" s="1012"/>
      <c r="BY8" s="1012"/>
      <c r="BZ8" s="1012"/>
      <c r="CA8" s="1012"/>
      <c r="CB8" s="1012"/>
      <c r="CC8" s="1012"/>
      <c r="CD8" s="1012"/>
      <c r="CE8" s="1012"/>
      <c r="CF8" s="1012"/>
      <c r="CG8" s="1013"/>
      <c r="CH8" s="1046">
        <v>10</v>
      </c>
      <c r="CI8" s="1047"/>
      <c r="CJ8" s="1047"/>
      <c r="CK8" s="1047"/>
      <c r="CL8" s="1048"/>
      <c r="CM8" s="1046">
        <v>4867</v>
      </c>
      <c r="CN8" s="1047"/>
      <c r="CO8" s="1047"/>
      <c r="CP8" s="1047"/>
      <c r="CQ8" s="1048"/>
      <c r="CR8" s="1046">
        <v>1818</v>
      </c>
      <c r="CS8" s="1047"/>
      <c r="CT8" s="1047"/>
      <c r="CU8" s="1047"/>
      <c r="CV8" s="1048"/>
      <c r="CW8" s="1046">
        <v>554</v>
      </c>
      <c r="CX8" s="1047"/>
      <c r="CY8" s="1047"/>
      <c r="CZ8" s="1047"/>
      <c r="DA8" s="1048"/>
      <c r="DB8" s="1046">
        <v>2240</v>
      </c>
      <c r="DC8" s="1047"/>
      <c r="DD8" s="1047"/>
      <c r="DE8" s="1047"/>
      <c r="DF8" s="1048"/>
      <c r="DG8" s="1046" t="s">
        <v>430</v>
      </c>
      <c r="DH8" s="1047"/>
      <c r="DI8" s="1047"/>
      <c r="DJ8" s="1047"/>
      <c r="DK8" s="1048"/>
      <c r="DL8" s="1046" t="s">
        <v>430</v>
      </c>
      <c r="DM8" s="1047"/>
      <c r="DN8" s="1047"/>
      <c r="DO8" s="1047"/>
      <c r="DP8" s="1048"/>
      <c r="DQ8" s="986" t="s">
        <v>430</v>
      </c>
      <c r="DR8" s="987"/>
      <c r="DS8" s="987"/>
      <c r="DT8" s="987"/>
      <c r="DU8" s="988"/>
      <c r="DV8" s="989"/>
      <c r="DW8" s="990"/>
      <c r="DX8" s="990"/>
      <c r="DY8" s="990"/>
      <c r="DZ8" s="991"/>
      <c r="EA8" s="199"/>
    </row>
    <row r="9" spans="1:131" s="200" customFormat="1" ht="26.25" customHeight="1">
      <c r="A9" s="206">
        <v>3</v>
      </c>
      <c r="B9" s="1040" t="s">
        <v>490</v>
      </c>
      <c r="C9" s="1041"/>
      <c r="D9" s="1041"/>
      <c r="E9" s="1041"/>
      <c r="F9" s="1041"/>
      <c r="G9" s="1041"/>
      <c r="H9" s="1041"/>
      <c r="I9" s="1041"/>
      <c r="J9" s="1041"/>
      <c r="K9" s="1041"/>
      <c r="L9" s="1041"/>
      <c r="M9" s="1041"/>
      <c r="N9" s="1041"/>
      <c r="O9" s="1041"/>
      <c r="P9" s="1042"/>
      <c r="Q9" s="1050">
        <v>1995284</v>
      </c>
      <c r="R9" s="1044"/>
      <c r="S9" s="1044"/>
      <c r="T9" s="1044"/>
      <c r="U9" s="1044"/>
      <c r="V9" s="1044">
        <v>1804027</v>
      </c>
      <c r="W9" s="1044"/>
      <c r="X9" s="1044"/>
      <c r="Y9" s="1044"/>
      <c r="Z9" s="1044"/>
      <c r="AA9" s="1044">
        <v>191256</v>
      </c>
      <c r="AB9" s="1044"/>
      <c r="AC9" s="1044"/>
      <c r="AD9" s="1044"/>
      <c r="AE9" s="1051"/>
      <c r="AF9" s="1064" t="s">
        <v>430</v>
      </c>
      <c r="AG9" s="1061"/>
      <c r="AH9" s="1061"/>
      <c r="AI9" s="1061"/>
      <c r="AJ9" s="1063"/>
      <c r="AK9" s="1112">
        <v>0</v>
      </c>
      <c r="AL9" s="1113"/>
      <c r="AM9" s="1113"/>
      <c r="AN9" s="1113"/>
      <c r="AO9" s="1113"/>
      <c r="AP9" s="1114" t="s">
        <v>430</v>
      </c>
      <c r="AQ9" s="1114"/>
      <c r="AR9" s="1114"/>
      <c r="AS9" s="1114"/>
      <c r="AT9" s="1114"/>
      <c r="AU9" s="1110"/>
      <c r="AV9" s="1110"/>
      <c r="AW9" s="1110"/>
      <c r="AX9" s="1110"/>
      <c r="AY9" s="1111"/>
      <c r="AZ9" s="197"/>
      <c r="BA9" s="197"/>
      <c r="BB9" s="197"/>
      <c r="BC9" s="197"/>
      <c r="BD9" s="197"/>
      <c r="BE9" s="198"/>
      <c r="BF9" s="198"/>
      <c r="BG9" s="198"/>
      <c r="BH9" s="198"/>
      <c r="BI9" s="198"/>
      <c r="BJ9" s="198"/>
      <c r="BK9" s="198"/>
      <c r="BL9" s="198"/>
      <c r="BM9" s="198"/>
      <c r="BN9" s="198"/>
      <c r="BO9" s="198"/>
      <c r="BP9" s="198"/>
      <c r="BQ9" s="207">
        <v>3</v>
      </c>
      <c r="BR9" s="208"/>
      <c r="BS9" s="1011" t="s">
        <v>519</v>
      </c>
      <c r="BT9" s="1012"/>
      <c r="BU9" s="1012"/>
      <c r="BV9" s="1012"/>
      <c r="BW9" s="1012"/>
      <c r="BX9" s="1012"/>
      <c r="BY9" s="1012"/>
      <c r="BZ9" s="1012"/>
      <c r="CA9" s="1012"/>
      <c r="CB9" s="1012"/>
      <c r="CC9" s="1012"/>
      <c r="CD9" s="1012"/>
      <c r="CE9" s="1012"/>
      <c r="CF9" s="1012"/>
      <c r="CG9" s="1013"/>
      <c r="CH9" s="1046">
        <v>1054</v>
      </c>
      <c r="CI9" s="1047"/>
      <c r="CJ9" s="1047"/>
      <c r="CK9" s="1047"/>
      <c r="CL9" s="1048"/>
      <c r="CM9" s="1046">
        <v>11981</v>
      </c>
      <c r="CN9" s="1047"/>
      <c r="CO9" s="1047"/>
      <c r="CP9" s="1047"/>
      <c r="CQ9" s="1048"/>
      <c r="CR9" s="1046">
        <v>200</v>
      </c>
      <c r="CS9" s="1047"/>
      <c r="CT9" s="1047"/>
      <c r="CU9" s="1047"/>
      <c r="CV9" s="1048"/>
      <c r="CW9" s="1046">
        <v>335</v>
      </c>
      <c r="CX9" s="1047"/>
      <c r="CY9" s="1047"/>
      <c r="CZ9" s="1047"/>
      <c r="DA9" s="1048"/>
      <c r="DB9" s="1046" t="s">
        <v>520</v>
      </c>
      <c r="DC9" s="1047"/>
      <c r="DD9" s="1047"/>
      <c r="DE9" s="1047"/>
      <c r="DF9" s="1048"/>
      <c r="DG9" s="1046" t="s">
        <v>430</v>
      </c>
      <c r="DH9" s="1047"/>
      <c r="DI9" s="1047"/>
      <c r="DJ9" s="1047"/>
      <c r="DK9" s="1048"/>
      <c r="DL9" s="1046" t="s">
        <v>430</v>
      </c>
      <c r="DM9" s="1047"/>
      <c r="DN9" s="1047"/>
      <c r="DO9" s="1047"/>
      <c r="DP9" s="1048"/>
      <c r="DQ9" s="986" t="s">
        <v>430</v>
      </c>
      <c r="DR9" s="987"/>
      <c r="DS9" s="987"/>
      <c r="DT9" s="987"/>
      <c r="DU9" s="988"/>
      <c r="DV9" s="989"/>
      <c r="DW9" s="990"/>
      <c r="DX9" s="990"/>
      <c r="DY9" s="990"/>
      <c r="DZ9" s="991"/>
      <c r="EA9" s="199"/>
    </row>
    <row r="10" spans="1:131" s="200" customFormat="1" ht="26.25" customHeight="1">
      <c r="A10" s="206">
        <v>4</v>
      </c>
      <c r="B10" s="1040" t="s">
        <v>491</v>
      </c>
      <c r="C10" s="1041"/>
      <c r="D10" s="1041"/>
      <c r="E10" s="1041"/>
      <c r="F10" s="1041"/>
      <c r="G10" s="1041"/>
      <c r="H10" s="1041"/>
      <c r="I10" s="1041"/>
      <c r="J10" s="1041"/>
      <c r="K10" s="1041"/>
      <c r="L10" s="1041"/>
      <c r="M10" s="1041"/>
      <c r="N10" s="1041"/>
      <c r="O10" s="1041"/>
      <c r="P10" s="1042"/>
      <c r="Q10" s="1050">
        <v>750</v>
      </c>
      <c r="R10" s="1044"/>
      <c r="S10" s="1044"/>
      <c r="T10" s="1044"/>
      <c r="U10" s="1044"/>
      <c r="V10" s="1044" t="s">
        <v>430</v>
      </c>
      <c r="W10" s="1044"/>
      <c r="X10" s="1044"/>
      <c r="Y10" s="1044"/>
      <c r="Z10" s="1044"/>
      <c r="AA10" s="1044">
        <v>750</v>
      </c>
      <c r="AB10" s="1044"/>
      <c r="AC10" s="1044"/>
      <c r="AD10" s="1044"/>
      <c r="AE10" s="1051"/>
      <c r="AF10" s="1064" t="s">
        <v>430</v>
      </c>
      <c r="AG10" s="1061"/>
      <c r="AH10" s="1061"/>
      <c r="AI10" s="1061"/>
      <c r="AJ10" s="1063"/>
      <c r="AK10" s="1112">
        <v>0</v>
      </c>
      <c r="AL10" s="1113"/>
      <c r="AM10" s="1113"/>
      <c r="AN10" s="1113"/>
      <c r="AO10" s="1113"/>
      <c r="AP10" s="1114" t="s">
        <v>430</v>
      </c>
      <c r="AQ10" s="1114"/>
      <c r="AR10" s="1114"/>
      <c r="AS10" s="1114"/>
      <c r="AT10" s="1114"/>
      <c r="AU10" s="1110"/>
      <c r="AV10" s="1110"/>
      <c r="AW10" s="1110"/>
      <c r="AX10" s="1110"/>
      <c r="AY10" s="1111"/>
      <c r="AZ10" s="197"/>
      <c r="BA10" s="197"/>
      <c r="BB10" s="197"/>
      <c r="BC10" s="197"/>
      <c r="BD10" s="197"/>
      <c r="BE10" s="198"/>
      <c r="BF10" s="198"/>
      <c r="BG10" s="198"/>
      <c r="BH10" s="198"/>
      <c r="BI10" s="198"/>
      <c r="BJ10" s="198"/>
      <c r="BK10" s="198"/>
      <c r="BL10" s="198"/>
      <c r="BM10" s="198"/>
      <c r="BN10" s="198"/>
      <c r="BO10" s="198"/>
      <c r="BP10" s="198"/>
      <c r="BQ10" s="207">
        <v>4</v>
      </c>
      <c r="BR10" s="208"/>
      <c r="BS10" s="1011" t="s">
        <v>521</v>
      </c>
      <c r="BT10" s="1012"/>
      <c r="BU10" s="1012"/>
      <c r="BV10" s="1012"/>
      <c r="BW10" s="1012"/>
      <c r="BX10" s="1012"/>
      <c r="BY10" s="1012"/>
      <c r="BZ10" s="1012"/>
      <c r="CA10" s="1012"/>
      <c r="CB10" s="1012"/>
      <c r="CC10" s="1012"/>
      <c r="CD10" s="1012"/>
      <c r="CE10" s="1012"/>
      <c r="CF10" s="1012"/>
      <c r="CG10" s="1013"/>
      <c r="CH10" s="1046">
        <v>185</v>
      </c>
      <c r="CI10" s="1047"/>
      <c r="CJ10" s="1047"/>
      <c r="CK10" s="1047"/>
      <c r="CL10" s="1048"/>
      <c r="CM10" s="1046">
        <v>1887</v>
      </c>
      <c r="CN10" s="1047"/>
      <c r="CO10" s="1047"/>
      <c r="CP10" s="1047"/>
      <c r="CQ10" s="1048"/>
      <c r="CR10" s="1046">
        <v>124</v>
      </c>
      <c r="CS10" s="1047"/>
      <c r="CT10" s="1047"/>
      <c r="CU10" s="1047"/>
      <c r="CV10" s="1048"/>
      <c r="CW10" s="1046" t="s">
        <v>520</v>
      </c>
      <c r="CX10" s="1047"/>
      <c r="CY10" s="1047"/>
      <c r="CZ10" s="1047"/>
      <c r="DA10" s="1048"/>
      <c r="DB10" s="1046" t="s">
        <v>520</v>
      </c>
      <c r="DC10" s="1047"/>
      <c r="DD10" s="1047"/>
      <c r="DE10" s="1047"/>
      <c r="DF10" s="1048"/>
      <c r="DG10" s="1046" t="s">
        <v>430</v>
      </c>
      <c r="DH10" s="1047"/>
      <c r="DI10" s="1047"/>
      <c r="DJ10" s="1047"/>
      <c r="DK10" s="1048"/>
      <c r="DL10" s="1046" t="s">
        <v>430</v>
      </c>
      <c r="DM10" s="1047"/>
      <c r="DN10" s="1047"/>
      <c r="DO10" s="1047"/>
      <c r="DP10" s="1048"/>
      <c r="DQ10" s="986" t="s">
        <v>430</v>
      </c>
      <c r="DR10" s="987"/>
      <c r="DS10" s="987"/>
      <c r="DT10" s="987"/>
      <c r="DU10" s="988"/>
      <c r="DV10" s="989"/>
      <c r="DW10" s="990"/>
      <c r="DX10" s="990"/>
      <c r="DY10" s="990"/>
      <c r="DZ10" s="991"/>
      <c r="EA10" s="199"/>
    </row>
    <row r="11" spans="1:131" s="200" customFormat="1" ht="26.25" customHeight="1">
      <c r="A11" s="206">
        <v>5</v>
      </c>
      <c r="B11" s="1040" t="s">
        <v>492</v>
      </c>
      <c r="C11" s="1041"/>
      <c r="D11" s="1041"/>
      <c r="E11" s="1041"/>
      <c r="F11" s="1041"/>
      <c r="G11" s="1041"/>
      <c r="H11" s="1041"/>
      <c r="I11" s="1041"/>
      <c r="J11" s="1041"/>
      <c r="K11" s="1041"/>
      <c r="L11" s="1041"/>
      <c r="M11" s="1041"/>
      <c r="N11" s="1041"/>
      <c r="O11" s="1041"/>
      <c r="P11" s="1042"/>
      <c r="Q11" s="1050">
        <v>5033</v>
      </c>
      <c r="R11" s="1044"/>
      <c r="S11" s="1044"/>
      <c r="T11" s="1044"/>
      <c r="U11" s="1044"/>
      <c r="V11" s="1044">
        <v>3149</v>
      </c>
      <c r="W11" s="1044"/>
      <c r="X11" s="1044"/>
      <c r="Y11" s="1044"/>
      <c r="Z11" s="1044"/>
      <c r="AA11" s="1044">
        <v>1884</v>
      </c>
      <c r="AB11" s="1044"/>
      <c r="AC11" s="1044"/>
      <c r="AD11" s="1044"/>
      <c r="AE11" s="1051"/>
      <c r="AF11" s="1064" t="s">
        <v>430</v>
      </c>
      <c r="AG11" s="1061"/>
      <c r="AH11" s="1061"/>
      <c r="AI11" s="1061"/>
      <c r="AJ11" s="1063"/>
      <c r="AK11" s="1112">
        <v>173</v>
      </c>
      <c r="AL11" s="1113"/>
      <c r="AM11" s="1113"/>
      <c r="AN11" s="1113"/>
      <c r="AO11" s="1113"/>
      <c r="AP11" s="1114">
        <v>29427</v>
      </c>
      <c r="AQ11" s="1114"/>
      <c r="AR11" s="1114"/>
      <c r="AS11" s="1114"/>
      <c r="AT11" s="1114"/>
      <c r="AU11" s="1110"/>
      <c r="AV11" s="1110"/>
      <c r="AW11" s="1110"/>
      <c r="AX11" s="1110"/>
      <c r="AY11" s="1111"/>
      <c r="AZ11" s="197"/>
      <c r="BA11" s="197"/>
      <c r="BB11" s="197"/>
      <c r="BC11" s="197"/>
      <c r="BD11" s="197"/>
      <c r="BE11" s="198"/>
      <c r="BF11" s="198"/>
      <c r="BG11" s="198"/>
      <c r="BH11" s="198"/>
      <c r="BI11" s="198"/>
      <c r="BJ11" s="198"/>
      <c r="BK11" s="198"/>
      <c r="BL11" s="198"/>
      <c r="BM11" s="198"/>
      <c r="BN11" s="198"/>
      <c r="BO11" s="198"/>
      <c r="BP11" s="198"/>
      <c r="BQ11" s="207">
        <v>5</v>
      </c>
      <c r="BR11" s="208"/>
      <c r="BS11" s="1011" t="s">
        <v>522</v>
      </c>
      <c r="BT11" s="1012"/>
      <c r="BU11" s="1012"/>
      <c r="BV11" s="1012"/>
      <c r="BW11" s="1012"/>
      <c r="BX11" s="1012"/>
      <c r="BY11" s="1012"/>
      <c r="BZ11" s="1012"/>
      <c r="CA11" s="1012"/>
      <c r="CB11" s="1012"/>
      <c r="CC11" s="1012"/>
      <c r="CD11" s="1012"/>
      <c r="CE11" s="1012"/>
      <c r="CF11" s="1012"/>
      <c r="CG11" s="1013"/>
      <c r="CH11" s="1046">
        <v>4</v>
      </c>
      <c r="CI11" s="1047"/>
      <c r="CJ11" s="1047"/>
      <c r="CK11" s="1047"/>
      <c r="CL11" s="1048"/>
      <c r="CM11" s="1046">
        <v>790</v>
      </c>
      <c r="CN11" s="1047"/>
      <c r="CO11" s="1047"/>
      <c r="CP11" s="1047"/>
      <c r="CQ11" s="1048"/>
      <c r="CR11" s="1046">
        <v>300</v>
      </c>
      <c r="CS11" s="1047"/>
      <c r="CT11" s="1047"/>
      <c r="CU11" s="1047"/>
      <c r="CV11" s="1048"/>
      <c r="CW11" s="1046" t="s">
        <v>520</v>
      </c>
      <c r="CX11" s="1047"/>
      <c r="CY11" s="1047"/>
      <c r="CZ11" s="1047"/>
      <c r="DA11" s="1048"/>
      <c r="DB11" s="1046" t="s">
        <v>520</v>
      </c>
      <c r="DC11" s="1047"/>
      <c r="DD11" s="1047"/>
      <c r="DE11" s="1047"/>
      <c r="DF11" s="1048"/>
      <c r="DG11" s="1046" t="s">
        <v>430</v>
      </c>
      <c r="DH11" s="1047"/>
      <c r="DI11" s="1047"/>
      <c r="DJ11" s="1047"/>
      <c r="DK11" s="1048"/>
      <c r="DL11" s="1046" t="s">
        <v>430</v>
      </c>
      <c r="DM11" s="1047"/>
      <c r="DN11" s="1047"/>
      <c r="DO11" s="1047"/>
      <c r="DP11" s="1048"/>
      <c r="DQ11" s="986" t="s">
        <v>430</v>
      </c>
      <c r="DR11" s="987"/>
      <c r="DS11" s="987"/>
      <c r="DT11" s="987"/>
      <c r="DU11" s="988"/>
      <c r="DV11" s="989"/>
      <c r="DW11" s="990"/>
      <c r="DX11" s="990"/>
      <c r="DY11" s="990"/>
      <c r="DZ11" s="991"/>
      <c r="EA11" s="199"/>
    </row>
    <row r="12" spans="1:131" s="200" customFormat="1" ht="26.25" customHeight="1">
      <c r="A12" s="206">
        <v>6</v>
      </c>
      <c r="B12" s="1040" t="s">
        <v>493</v>
      </c>
      <c r="C12" s="1041"/>
      <c r="D12" s="1041"/>
      <c r="E12" s="1041"/>
      <c r="F12" s="1041"/>
      <c r="G12" s="1041"/>
      <c r="H12" s="1041"/>
      <c r="I12" s="1041"/>
      <c r="J12" s="1041"/>
      <c r="K12" s="1041"/>
      <c r="L12" s="1041"/>
      <c r="M12" s="1041"/>
      <c r="N12" s="1041"/>
      <c r="O12" s="1041"/>
      <c r="P12" s="1042"/>
      <c r="Q12" s="1050">
        <v>5194</v>
      </c>
      <c r="R12" s="1044"/>
      <c r="S12" s="1044"/>
      <c r="T12" s="1044"/>
      <c r="U12" s="1044"/>
      <c r="V12" s="1044">
        <v>5194</v>
      </c>
      <c r="W12" s="1044"/>
      <c r="X12" s="1044"/>
      <c r="Y12" s="1044"/>
      <c r="Z12" s="1044"/>
      <c r="AA12" s="1044">
        <v>0</v>
      </c>
      <c r="AB12" s="1044"/>
      <c r="AC12" s="1044"/>
      <c r="AD12" s="1044"/>
      <c r="AE12" s="1051"/>
      <c r="AF12" s="1064" t="s">
        <v>430</v>
      </c>
      <c r="AG12" s="1061"/>
      <c r="AH12" s="1061"/>
      <c r="AI12" s="1061"/>
      <c r="AJ12" s="1063"/>
      <c r="AK12" s="1112">
        <v>5041</v>
      </c>
      <c r="AL12" s="1113"/>
      <c r="AM12" s="1113"/>
      <c r="AN12" s="1113"/>
      <c r="AO12" s="1113"/>
      <c r="AP12" s="1114" t="s">
        <v>430</v>
      </c>
      <c r="AQ12" s="1114"/>
      <c r="AR12" s="1114"/>
      <c r="AS12" s="1114"/>
      <c r="AT12" s="1114"/>
      <c r="AU12" s="1110"/>
      <c r="AV12" s="1110"/>
      <c r="AW12" s="1110"/>
      <c r="AX12" s="1110"/>
      <c r="AY12" s="1111"/>
      <c r="AZ12" s="197"/>
      <c r="BA12" s="197"/>
      <c r="BB12" s="197"/>
      <c r="BC12" s="197"/>
      <c r="BD12" s="197"/>
      <c r="BE12" s="198"/>
      <c r="BF12" s="198"/>
      <c r="BG12" s="198"/>
      <c r="BH12" s="198"/>
      <c r="BI12" s="198"/>
      <c r="BJ12" s="198"/>
      <c r="BK12" s="198"/>
      <c r="BL12" s="198"/>
      <c r="BM12" s="198"/>
      <c r="BN12" s="198"/>
      <c r="BO12" s="198"/>
      <c r="BP12" s="198"/>
      <c r="BQ12" s="207">
        <v>6</v>
      </c>
      <c r="BR12" s="208" t="s">
        <v>523</v>
      </c>
      <c r="BS12" s="1011" t="s">
        <v>524</v>
      </c>
      <c r="BT12" s="1012"/>
      <c r="BU12" s="1012"/>
      <c r="BV12" s="1012"/>
      <c r="BW12" s="1012"/>
      <c r="BX12" s="1012"/>
      <c r="BY12" s="1012"/>
      <c r="BZ12" s="1012"/>
      <c r="CA12" s="1012"/>
      <c r="CB12" s="1012"/>
      <c r="CC12" s="1012"/>
      <c r="CD12" s="1012"/>
      <c r="CE12" s="1012"/>
      <c r="CF12" s="1012"/>
      <c r="CG12" s="1013"/>
      <c r="CH12" s="1046">
        <v>-9</v>
      </c>
      <c r="CI12" s="1047"/>
      <c r="CJ12" s="1047"/>
      <c r="CK12" s="1047"/>
      <c r="CL12" s="1048"/>
      <c r="CM12" s="1046">
        <v>17021</v>
      </c>
      <c r="CN12" s="1047"/>
      <c r="CO12" s="1047"/>
      <c r="CP12" s="1047"/>
      <c r="CQ12" s="1048"/>
      <c r="CR12" s="1046">
        <v>200</v>
      </c>
      <c r="CS12" s="1047"/>
      <c r="CT12" s="1047"/>
      <c r="CU12" s="1047"/>
      <c r="CV12" s="1048"/>
      <c r="CW12" s="1046">
        <v>14114</v>
      </c>
      <c r="CX12" s="1047"/>
      <c r="CY12" s="1047"/>
      <c r="CZ12" s="1047"/>
      <c r="DA12" s="1048"/>
      <c r="DB12" s="1046" t="s">
        <v>520</v>
      </c>
      <c r="DC12" s="1047"/>
      <c r="DD12" s="1047"/>
      <c r="DE12" s="1047"/>
      <c r="DF12" s="1048"/>
      <c r="DG12" s="1046" t="s">
        <v>430</v>
      </c>
      <c r="DH12" s="1047"/>
      <c r="DI12" s="1047"/>
      <c r="DJ12" s="1047"/>
      <c r="DK12" s="1048"/>
      <c r="DL12" s="1046">
        <v>33016</v>
      </c>
      <c r="DM12" s="1047"/>
      <c r="DN12" s="1047"/>
      <c r="DO12" s="1047"/>
      <c r="DP12" s="1048"/>
      <c r="DQ12" s="986">
        <v>3302</v>
      </c>
      <c r="DR12" s="987"/>
      <c r="DS12" s="987"/>
      <c r="DT12" s="987"/>
      <c r="DU12" s="988"/>
      <c r="DV12" s="989"/>
      <c r="DW12" s="990"/>
      <c r="DX12" s="990"/>
      <c r="DY12" s="990"/>
      <c r="DZ12" s="991"/>
      <c r="EA12" s="199"/>
    </row>
    <row r="13" spans="1:131" s="200" customFormat="1" ht="26.25" customHeight="1">
      <c r="A13" s="206">
        <v>7</v>
      </c>
      <c r="B13" s="1040" t="s">
        <v>494</v>
      </c>
      <c r="C13" s="1041"/>
      <c r="D13" s="1041"/>
      <c r="E13" s="1041"/>
      <c r="F13" s="1041"/>
      <c r="G13" s="1041"/>
      <c r="H13" s="1041"/>
      <c r="I13" s="1041"/>
      <c r="J13" s="1041"/>
      <c r="K13" s="1041"/>
      <c r="L13" s="1041"/>
      <c r="M13" s="1041"/>
      <c r="N13" s="1041"/>
      <c r="O13" s="1041"/>
      <c r="P13" s="1042"/>
      <c r="Q13" s="1050">
        <v>6373</v>
      </c>
      <c r="R13" s="1044"/>
      <c r="S13" s="1044"/>
      <c r="T13" s="1044"/>
      <c r="U13" s="1044"/>
      <c r="V13" s="1044">
        <v>4653</v>
      </c>
      <c r="W13" s="1044"/>
      <c r="X13" s="1044"/>
      <c r="Y13" s="1044"/>
      <c r="Z13" s="1044"/>
      <c r="AA13" s="1044">
        <v>1721</v>
      </c>
      <c r="AB13" s="1044"/>
      <c r="AC13" s="1044"/>
      <c r="AD13" s="1044"/>
      <c r="AE13" s="1051"/>
      <c r="AF13" s="1064" t="s">
        <v>430</v>
      </c>
      <c r="AG13" s="1061"/>
      <c r="AH13" s="1061"/>
      <c r="AI13" s="1061"/>
      <c r="AJ13" s="1063"/>
      <c r="AK13" s="1112">
        <v>14</v>
      </c>
      <c r="AL13" s="1113"/>
      <c r="AM13" s="1113"/>
      <c r="AN13" s="1113"/>
      <c r="AO13" s="1113"/>
      <c r="AP13" s="1114">
        <v>5815</v>
      </c>
      <c r="AQ13" s="1114"/>
      <c r="AR13" s="1114"/>
      <c r="AS13" s="1114"/>
      <c r="AT13" s="1114"/>
      <c r="AU13" s="1110"/>
      <c r="AV13" s="1110"/>
      <c r="AW13" s="1110"/>
      <c r="AX13" s="1110"/>
      <c r="AY13" s="1111"/>
      <c r="AZ13" s="197"/>
      <c r="BA13" s="197"/>
      <c r="BB13" s="197"/>
      <c r="BC13" s="197"/>
      <c r="BD13" s="197"/>
      <c r="BE13" s="198"/>
      <c r="BF13" s="198"/>
      <c r="BG13" s="198"/>
      <c r="BH13" s="198"/>
      <c r="BI13" s="198"/>
      <c r="BJ13" s="198"/>
      <c r="BK13" s="198"/>
      <c r="BL13" s="198"/>
      <c r="BM13" s="198"/>
      <c r="BN13" s="198"/>
      <c r="BO13" s="198"/>
      <c r="BP13" s="198"/>
      <c r="BQ13" s="207">
        <v>7</v>
      </c>
      <c r="BR13" s="208"/>
      <c r="BS13" s="1011" t="s">
        <v>525</v>
      </c>
      <c r="BT13" s="1012"/>
      <c r="BU13" s="1012"/>
      <c r="BV13" s="1012"/>
      <c r="BW13" s="1012"/>
      <c r="BX13" s="1012"/>
      <c r="BY13" s="1012"/>
      <c r="BZ13" s="1012"/>
      <c r="CA13" s="1012"/>
      <c r="CB13" s="1012"/>
      <c r="CC13" s="1012"/>
      <c r="CD13" s="1012"/>
      <c r="CE13" s="1012"/>
      <c r="CF13" s="1012"/>
      <c r="CG13" s="1013"/>
      <c r="CH13" s="1046">
        <v>595</v>
      </c>
      <c r="CI13" s="1047"/>
      <c r="CJ13" s="1047"/>
      <c r="CK13" s="1047"/>
      <c r="CL13" s="1048"/>
      <c r="CM13" s="1046">
        <v>7472</v>
      </c>
      <c r="CN13" s="1047"/>
      <c r="CO13" s="1047"/>
      <c r="CP13" s="1047"/>
      <c r="CQ13" s="1048"/>
      <c r="CR13" s="1046">
        <v>200</v>
      </c>
      <c r="CS13" s="1047"/>
      <c r="CT13" s="1047"/>
      <c r="CU13" s="1047"/>
      <c r="CV13" s="1048"/>
      <c r="CW13" s="1046">
        <v>4004</v>
      </c>
      <c r="CX13" s="1047"/>
      <c r="CY13" s="1047"/>
      <c r="CZ13" s="1047"/>
      <c r="DA13" s="1048"/>
      <c r="DB13" s="1046" t="s">
        <v>520</v>
      </c>
      <c r="DC13" s="1047"/>
      <c r="DD13" s="1047"/>
      <c r="DE13" s="1047"/>
      <c r="DF13" s="1048"/>
      <c r="DG13" s="1046" t="s">
        <v>430</v>
      </c>
      <c r="DH13" s="1047"/>
      <c r="DI13" s="1047"/>
      <c r="DJ13" s="1047"/>
      <c r="DK13" s="1048"/>
      <c r="DL13" s="1046" t="s">
        <v>430</v>
      </c>
      <c r="DM13" s="1047"/>
      <c r="DN13" s="1047"/>
      <c r="DO13" s="1047"/>
      <c r="DP13" s="1048"/>
      <c r="DQ13" s="986" t="s">
        <v>430</v>
      </c>
      <c r="DR13" s="987"/>
      <c r="DS13" s="987"/>
      <c r="DT13" s="987"/>
      <c r="DU13" s="988"/>
      <c r="DV13" s="989"/>
      <c r="DW13" s="990"/>
      <c r="DX13" s="990"/>
      <c r="DY13" s="990"/>
      <c r="DZ13" s="991"/>
      <c r="EA13" s="199"/>
    </row>
    <row r="14" spans="1:131" s="200" customFormat="1" ht="26.25" customHeight="1">
      <c r="A14" s="206">
        <v>8</v>
      </c>
      <c r="B14" s="1040" t="s">
        <v>495</v>
      </c>
      <c r="C14" s="1041"/>
      <c r="D14" s="1041"/>
      <c r="E14" s="1041"/>
      <c r="F14" s="1041"/>
      <c r="G14" s="1041"/>
      <c r="H14" s="1041"/>
      <c r="I14" s="1041"/>
      <c r="J14" s="1041"/>
      <c r="K14" s="1041"/>
      <c r="L14" s="1041"/>
      <c r="M14" s="1041"/>
      <c r="N14" s="1041"/>
      <c r="O14" s="1041"/>
      <c r="P14" s="1042"/>
      <c r="Q14" s="1050">
        <v>98</v>
      </c>
      <c r="R14" s="1044"/>
      <c r="S14" s="1044"/>
      <c r="T14" s="1044"/>
      <c r="U14" s="1044"/>
      <c r="V14" s="1044">
        <v>0</v>
      </c>
      <c r="W14" s="1044"/>
      <c r="X14" s="1044"/>
      <c r="Y14" s="1044"/>
      <c r="Z14" s="1044"/>
      <c r="AA14" s="1044">
        <v>98</v>
      </c>
      <c r="AB14" s="1044"/>
      <c r="AC14" s="1044"/>
      <c r="AD14" s="1044"/>
      <c r="AE14" s="1051"/>
      <c r="AF14" s="1064" t="s">
        <v>430</v>
      </c>
      <c r="AG14" s="1061"/>
      <c r="AH14" s="1061"/>
      <c r="AI14" s="1061"/>
      <c r="AJ14" s="1063"/>
      <c r="AK14" s="1112">
        <v>0</v>
      </c>
      <c r="AL14" s="1113"/>
      <c r="AM14" s="1113"/>
      <c r="AN14" s="1113"/>
      <c r="AO14" s="1113"/>
      <c r="AP14" s="1114" t="s">
        <v>430</v>
      </c>
      <c r="AQ14" s="1114"/>
      <c r="AR14" s="1114"/>
      <c r="AS14" s="1114"/>
      <c r="AT14" s="1114"/>
      <c r="AU14" s="1110"/>
      <c r="AV14" s="1110"/>
      <c r="AW14" s="1110"/>
      <c r="AX14" s="1110"/>
      <c r="AY14" s="1111"/>
      <c r="AZ14" s="197"/>
      <c r="BA14" s="197"/>
      <c r="BB14" s="197"/>
      <c r="BC14" s="197"/>
      <c r="BD14" s="197"/>
      <c r="BE14" s="198"/>
      <c r="BF14" s="198"/>
      <c r="BG14" s="198"/>
      <c r="BH14" s="198"/>
      <c r="BI14" s="198"/>
      <c r="BJ14" s="198"/>
      <c r="BK14" s="198"/>
      <c r="BL14" s="198"/>
      <c r="BM14" s="198"/>
      <c r="BN14" s="198"/>
      <c r="BO14" s="198"/>
      <c r="BP14" s="198"/>
      <c r="BQ14" s="207">
        <v>8</v>
      </c>
      <c r="BR14" s="208"/>
      <c r="BS14" s="1011" t="s">
        <v>526</v>
      </c>
      <c r="BT14" s="1012"/>
      <c r="BU14" s="1012"/>
      <c r="BV14" s="1012"/>
      <c r="BW14" s="1012"/>
      <c r="BX14" s="1012"/>
      <c r="BY14" s="1012"/>
      <c r="BZ14" s="1012"/>
      <c r="CA14" s="1012"/>
      <c r="CB14" s="1012"/>
      <c r="CC14" s="1012"/>
      <c r="CD14" s="1012"/>
      <c r="CE14" s="1012"/>
      <c r="CF14" s="1012"/>
      <c r="CG14" s="1013"/>
      <c r="CH14" s="1046">
        <v>130</v>
      </c>
      <c r="CI14" s="1047"/>
      <c r="CJ14" s="1047"/>
      <c r="CK14" s="1047"/>
      <c r="CL14" s="1048"/>
      <c r="CM14" s="1046">
        <v>64018</v>
      </c>
      <c r="CN14" s="1047"/>
      <c r="CO14" s="1047"/>
      <c r="CP14" s="1047"/>
      <c r="CQ14" s="1048"/>
      <c r="CR14" s="1046">
        <v>10</v>
      </c>
      <c r="CS14" s="1047"/>
      <c r="CT14" s="1047"/>
      <c r="CU14" s="1047"/>
      <c r="CV14" s="1048"/>
      <c r="CW14" s="1046">
        <v>282</v>
      </c>
      <c r="CX14" s="1047"/>
      <c r="CY14" s="1047"/>
      <c r="CZ14" s="1047"/>
      <c r="DA14" s="1048"/>
      <c r="DB14" s="1046" t="s">
        <v>520</v>
      </c>
      <c r="DC14" s="1047"/>
      <c r="DD14" s="1047"/>
      <c r="DE14" s="1047"/>
      <c r="DF14" s="1048"/>
      <c r="DG14" s="1046" t="s">
        <v>430</v>
      </c>
      <c r="DH14" s="1047"/>
      <c r="DI14" s="1047"/>
      <c r="DJ14" s="1047"/>
      <c r="DK14" s="1048"/>
      <c r="DL14" s="1046" t="s">
        <v>430</v>
      </c>
      <c r="DM14" s="1047"/>
      <c r="DN14" s="1047"/>
      <c r="DO14" s="1047"/>
      <c r="DP14" s="1048"/>
      <c r="DQ14" s="986" t="s">
        <v>430</v>
      </c>
      <c r="DR14" s="987"/>
      <c r="DS14" s="987"/>
      <c r="DT14" s="987"/>
      <c r="DU14" s="988"/>
      <c r="DV14" s="989"/>
      <c r="DW14" s="990"/>
      <c r="DX14" s="990"/>
      <c r="DY14" s="990"/>
      <c r="DZ14" s="991"/>
      <c r="EA14" s="199"/>
    </row>
    <row r="15" spans="1:131" s="200" customFormat="1" ht="26.25" customHeight="1">
      <c r="A15" s="206">
        <v>9</v>
      </c>
      <c r="B15" s="1040" t="s">
        <v>496</v>
      </c>
      <c r="C15" s="1041"/>
      <c r="D15" s="1041"/>
      <c r="E15" s="1041"/>
      <c r="F15" s="1041"/>
      <c r="G15" s="1041"/>
      <c r="H15" s="1041"/>
      <c r="I15" s="1041"/>
      <c r="J15" s="1041"/>
      <c r="K15" s="1041"/>
      <c r="L15" s="1041"/>
      <c r="M15" s="1041"/>
      <c r="N15" s="1041"/>
      <c r="O15" s="1041"/>
      <c r="P15" s="1042"/>
      <c r="Q15" s="1050">
        <v>134</v>
      </c>
      <c r="R15" s="1044"/>
      <c r="S15" s="1044"/>
      <c r="T15" s="1044"/>
      <c r="U15" s="1044"/>
      <c r="V15" s="1044">
        <v>18</v>
      </c>
      <c r="W15" s="1044"/>
      <c r="X15" s="1044"/>
      <c r="Y15" s="1044"/>
      <c r="Z15" s="1044"/>
      <c r="AA15" s="1044">
        <v>116</v>
      </c>
      <c r="AB15" s="1044"/>
      <c r="AC15" s="1044"/>
      <c r="AD15" s="1044"/>
      <c r="AE15" s="1051"/>
      <c r="AF15" s="1064" t="s">
        <v>430</v>
      </c>
      <c r="AG15" s="1061"/>
      <c r="AH15" s="1061"/>
      <c r="AI15" s="1061"/>
      <c r="AJ15" s="1063"/>
      <c r="AK15" s="1112">
        <v>0</v>
      </c>
      <c r="AL15" s="1113"/>
      <c r="AM15" s="1113"/>
      <c r="AN15" s="1113"/>
      <c r="AO15" s="1113"/>
      <c r="AP15" s="1114" t="s">
        <v>430</v>
      </c>
      <c r="AQ15" s="1114"/>
      <c r="AR15" s="1114"/>
      <c r="AS15" s="1114"/>
      <c r="AT15" s="1114"/>
      <c r="AU15" s="1110"/>
      <c r="AV15" s="1110"/>
      <c r="AW15" s="1110"/>
      <c r="AX15" s="1110"/>
      <c r="AY15" s="1111"/>
      <c r="AZ15" s="197"/>
      <c r="BA15" s="197"/>
      <c r="BB15" s="197"/>
      <c r="BC15" s="197"/>
      <c r="BD15" s="197"/>
      <c r="BE15" s="198"/>
      <c r="BF15" s="198"/>
      <c r="BG15" s="198"/>
      <c r="BH15" s="198"/>
      <c r="BI15" s="198"/>
      <c r="BJ15" s="198"/>
      <c r="BK15" s="198"/>
      <c r="BL15" s="198"/>
      <c r="BM15" s="198"/>
      <c r="BN15" s="198"/>
      <c r="BO15" s="198"/>
      <c r="BP15" s="198"/>
      <c r="BQ15" s="207">
        <v>9</v>
      </c>
      <c r="BR15" s="208"/>
      <c r="BS15" s="1011" t="s">
        <v>527</v>
      </c>
      <c r="BT15" s="1012"/>
      <c r="BU15" s="1012"/>
      <c r="BV15" s="1012"/>
      <c r="BW15" s="1012"/>
      <c r="BX15" s="1012"/>
      <c r="BY15" s="1012"/>
      <c r="BZ15" s="1012"/>
      <c r="CA15" s="1012"/>
      <c r="CB15" s="1012"/>
      <c r="CC15" s="1012"/>
      <c r="CD15" s="1012"/>
      <c r="CE15" s="1012"/>
      <c r="CF15" s="1012"/>
      <c r="CG15" s="1013"/>
      <c r="CH15" s="1046">
        <v>1729</v>
      </c>
      <c r="CI15" s="1047"/>
      <c r="CJ15" s="1047"/>
      <c r="CK15" s="1047"/>
      <c r="CL15" s="1048"/>
      <c r="CM15" s="1046">
        <v>32022</v>
      </c>
      <c r="CN15" s="1047"/>
      <c r="CO15" s="1047"/>
      <c r="CP15" s="1047"/>
      <c r="CQ15" s="1048"/>
      <c r="CR15" s="1046">
        <v>20785</v>
      </c>
      <c r="CS15" s="1047"/>
      <c r="CT15" s="1047"/>
      <c r="CU15" s="1047"/>
      <c r="CV15" s="1048"/>
      <c r="CW15" s="1046" t="s">
        <v>520</v>
      </c>
      <c r="CX15" s="1047"/>
      <c r="CY15" s="1047"/>
      <c r="CZ15" s="1047"/>
      <c r="DA15" s="1048"/>
      <c r="DB15" s="1046">
        <v>18600</v>
      </c>
      <c r="DC15" s="1047"/>
      <c r="DD15" s="1047"/>
      <c r="DE15" s="1047"/>
      <c r="DF15" s="1048"/>
      <c r="DG15" s="1046" t="s">
        <v>430</v>
      </c>
      <c r="DH15" s="1047"/>
      <c r="DI15" s="1047"/>
      <c r="DJ15" s="1047"/>
      <c r="DK15" s="1048"/>
      <c r="DL15" s="1046" t="s">
        <v>430</v>
      </c>
      <c r="DM15" s="1047"/>
      <c r="DN15" s="1047"/>
      <c r="DO15" s="1047"/>
      <c r="DP15" s="1048"/>
      <c r="DQ15" s="986" t="s">
        <v>430</v>
      </c>
      <c r="DR15" s="987"/>
      <c r="DS15" s="987"/>
      <c r="DT15" s="987"/>
      <c r="DU15" s="988"/>
      <c r="DV15" s="989"/>
      <c r="DW15" s="990"/>
      <c r="DX15" s="990"/>
      <c r="DY15" s="990"/>
      <c r="DZ15" s="991"/>
      <c r="EA15" s="199"/>
    </row>
    <row r="16" spans="1:131" s="200" customFormat="1" ht="26.25" customHeight="1">
      <c r="A16" s="206">
        <v>10</v>
      </c>
      <c r="B16" s="1040" t="s">
        <v>497</v>
      </c>
      <c r="C16" s="1041"/>
      <c r="D16" s="1041"/>
      <c r="E16" s="1041"/>
      <c r="F16" s="1041"/>
      <c r="G16" s="1041"/>
      <c r="H16" s="1041"/>
      <c r="I16" s="1041"/>
      <c r="J16" s="1041"/>
      <c r="K16" s="1041"/>
      <c r="L16" s="1041"/>
      <c r="M16" s="1041"/>
      <c r="N16" s="1041"/>
      <c r="O16" s="1041"/>
      <c r="P16" s="1042"/>
      <c r="Q16" s="1050">
        <v>163783</v>
      </c>
      <c r="R16" s="1044"/>
      <c r="S16" s="1044"/>
      <c r="T16" s="1044"/>
      <c r="U16" s="1044"/>
      <c r="V16" s="1044">
        <v>162014</v>
      </c>
      <c r="W16" s="1044"/>
      <c r="X16" s="1044"/>
      <c r="Y16" s="1044"/>
      <c r="Z16" s="1044"/>
      <c r="AA16" s="1044">
        <v>1769</v>
      </c>
      <c r="AB16" s="1044"/>
      <c r="AC16" s="1044"/>
      <c r="AD16" s="1044"/>
      <c r="AE16" s="1051"/>
      <c r="AF16" s="1064" t="s">
        <v>430</v>
      </c>
      <c r="AG16" s="1061"/>
      <c r="AH16" s="1061"/>
      <c r="AI16" s="1061"/>
      <c r="AJ16" s="1063"/>
      <c r="AK16" s="1112">
        <v>29403</v>
      </c>
      <c r="AL16" s="1113"/>
      <c r="AM16" s="1113"/>
      <c r="AN16" s="1113"/>
      <c r="AO16" s="1113"/>
      <c r="AP16" s="1114">
        <v>540541</v>
      </c>
      <c r="AQ16" s="1114"/>
      <c r="AR16" s="1114"/>
      <c r="AS16" s="1114"/>
      <c r="AT16" s="1114"/>
      <c r="AU16" s="1110"/>
      <c r="AV16" s="1110"/>
      <c r="AW16" s="1110"/>
      <c r="AX16" s="1110"/>
      <c r="AY16" s="1111"/>
      <c r="AZ16" s="197"/>
      <c r="BA16" s="197"/>
      <c r="BB16" s="197"/>
      <c r="BC16" s="197"/>
      <c r="BD16" s="197"/>
      <c r="BE16" s="198"/>
      <c r="BF16" s="198"/>
      <c r="BG16" s="198"/>
      <c r="BH16" s="198"/>
      <c r="BI16" s="198"/>
      <c r="BJ16" s="198"/>
      <c r="BK16" s="198"/>
      <c r="BL16" s="198"/>
      <c r="BM16" s="198"/>
      <c r="BN16" s="198"/>
      <c r="BO16" s="198"/>
      <c r="BP16" s="198"/>
      <c r="BQ16" s="207">
        <v>10</v>
      </c>
      <c r="BR16" s="208"/>
      <c r="BS16" s="1011" t="s">
        <v>528</v>
      </c>
      <c r="BT16" s="1012"/>
      <c r="BU16" s="1012"/>
      <c r="BV16" s="1012"/>
      <c r="BW16" s="1012"/>
      <c r="BX16" s="1012"/>
      <c r="BY16" s="1012"/>
      <c r="BZ16" s="1012"/>
      <c r="CA16" s="1012"/>
      <c r="CB16" s="1012"/>
      <c r="CC16" s="1012"/>
      <c r="CD16" s="1012"/>
      <c r="CE16" s="1012"/>
      <c r="CF16" s="1012"/>
      <c r="CG16" s="1013"/>
      <c r="CH16" s="1046">
        <v>3561</v>
      </c>
      <c r="CI16" s="1047"/>
      <c r="CJ16" s="1047"/>
      <c r="CK16" s="1047"/>
      <c r="CL16" s="1048"/>
      <c r="CM16" s="1046">
        <v>81140</v>
      </c>
      <c r="CN16" s="1047"/>
      <c r="CO16" s="1047"/>
      <c r="CP16" s="1047"/>
      <c r="CQ16" s="1048"/>
      <c r="CR16" s="1046">
        <v>113490</v>
      </c>
      <c r="CS16" s="1047"/>
      <c r="CT16" s="1047"/>
      <c r="CU16" s="1047"/>
      <c r="CV16" s="1048"/>
      <c r="CW16" s="1046">
        <v>14</v>
      </c>
      <c r="CX16" s="1047"/>
      <c r="CY16" s="1047"/>
      <c r="CZ16" s="1047"/>
      <c r="DA16" s="1048"/>
      <c r="DB16" s="1046" t="s">
        <v>520</v>
      </c>
      <c r="DC16" s="1047"/>
      <c r="DD16" s="1047"/>
      <c r="DE16" s="1047"/>
      <c r="DF16" s="1048"/>
      <c r="DG16" s="1046" t="s">
        <v>430</v>
      </c>
      <c r="DH16" s="1047"/>
      <c r="DI16" s="1047"/>
      <c r="DJ16" s="1047"/>
      <c r="DK16" s="1048"/>
      <c r="DL16" s="1046" t="s">
        <v>430</v>
      </c>
      <c r="DM16" s="1047"/>
      <c r="DN16" s="1047"/>
      <c r="DO16" s="1047"/>
      <c r="DP16" s="1048"/>
      <c r="DQ16" s="986" t="s">
        <v>430</v>
      </c>
      <c r="DR16" s="987"/>
      <c r="DS16" s="987"/>
      <c r="DT16" s="987"/>
      <c r="DU16" s="988"/>
      <c r="DV16" s="989"/>
      <c r="DW16" s="990"/>
      <c r="DX16" s="990"/>
      <c r="DY16" s="990"/>
      <c r="DZ16" s="991"/>
      <c r="EA16" s="199"/>
    </row>
    <row r="17" spans="1:131" s="200" customFormat="1" ht="26.25" customHeight="1">
      <c r="A17" s="206">
        <v>11</v>
      </c>
      <c r="B17" s="1040" t="s">
        <v>498</v>
      </c>
      <c r="C17" s="1041"/>
      <c r="D17" s="1041"/>
      <c r="E17" s="1041"/>
      <c r="F17" s="1041"/>
      <c r="G17" s="1041"/>
      <c r="H17" s="1041"/>
      <c r="I17" s="1041"/>
      <c r="J17" s="1041"/>
      <c r="K17" s="1041"/>
      <c r="L17" s="1041"/>
      <c r="M17" s="1041"/>
      <c r="N17" s="1041"/>
      <c r="O17" s="1041"/>
      <c r="P17" s="1042"/>
      <c r="Q17" s="1050">
        <v>7600</v>
      </c>
      <c r="R17" s="1044"/>
      <c r="S17" s="1044"/>
      <c r="T17" s="1044"/>
      <c r="U17" s="1044"/>
      <c r="V17" s="1044">
        <v>7600</v>
      </c>
      <c r="W17" s="1044"/>
      <c r="X17" s="1044"/>
      <c r="Y17" s="1044"/>
      <c r="Z17" s="1044"/>
      <c r="AA17" s="1044" t="s">
        <v>430</v>
      </c>
      <c r="AB17" s="1044"/>
      <c r="AC17" s="1044"/>
      <c r="AD17" s="1044"/>
      <c r="AE17" s="1051"/>
      <c r="AF17" s="1064" t="s">
        <v>430</v>
      </c>
      <c r="AG17" s="1061"/>
      <c r="AH17" s="1061"/>
      <c r="AI17" s="1061"/>
      <c r="AJ17" s="1063"/>
      <c r="AK17" s="1112">
        <v>0</v>
      </c>
      <c r="AL17" s="1113"/>
      <c r="AM17" s="1113"/>
      <c r="AN17" s="1113"/>
      <c r="AO17" s="1113"/>
      <c r="AP17" s="1114" t="s">
        <v>430</v>
      </c>
      <c r="AQ17" s="1114"/>
      <c r="AR17" s="1114"/>
      <c r="AS17" s="1114"/>
      <c r="AT17" s="1114"/>
      <c r="AU17" s="1110"/>
      <c r="AV17" s="1110"/>
      <c r="AW17" s="1110"/>
      <c r="AX17" s="1110"/>
      <c r="AY17" s="1111"/>
      <c r="AZ17" s="197"/>
      <c r="BA17" s="197"/>
      <c r="BB17" s="197"/>
      <c r="BC17" s="197"/>
      <c r="BD17" s="197"/>
      <c r="BE17" s="198"/>
      <c r="BF17" s="198"/>
      <c r="BG17" s="198"/>
      <c r="BH17" s="198"/>
      <c r="BI17" s="198"/>
      <c r="BJ17" s="198"/>
      <c r="BK17" s="198"/>
      <c r="BL17" s="198"/>
      <c r="BM17" s="198"/>
      <c r="BN17" s="198"/>
      <c r="BO17" s="198"/>
      <c r="BP17" s="198"/>
      <c r="BQ17" s="207">
        <v>11</v>
      </c>
      <c r="BR17" s="208"/>
      <c r="BS17" s="1011" t="s">
        <v>529</v>
      </c>
      <c r="BT17" s="1012"/>
      <c r="BU17" s="1012"/>
      <c r="BV17" s="1012"/>
      <c r="BW17" s="1012"/>
      <c r="BX17" s="1012"/>
      <c r="BY17" s="1012"/>
      <c r="BZ17" s="1012"/>
      <c r="CA17" s="1012"/>
      <c r="CB17" s="1012"/>
      <c r="CC17" s="1012"/>
      <c r="CD17" s="1012"/>
      <c r="CE17" s="1012"/>
      <c r="CF17" s="1012"/>
      <c r="CG17" s="1013"/>
      <c r="CH17" s="1046">
        <v>471</v>
      </c>
      <c r="CI17" s="1047"/>
      <c r="CJ17" s="1047"/>
      <c r="CK17" s="1047"/>
      <c r="CL17" s="1048"/>
      <c r="CM17" s="1046">
        <v>4323</v>
      </c>
      <c r="CN17" s="1047"/>
      <c r="CO17" s="1047"/>
      <c r="CP17" s="1047"/>
      <c r="CQ17" s="1048"/>
      <c r="CR17" s="1046">
        <v>300</v>
      </c>
      <c r="CS17" s="1047"/>
      <c r="CT17" s="1047"/>
      <c r="CU17" s="1047"/>
      <c r="CV17" s="1048"/>
      <c r="CW17" s="1046" t="s">
        <v>520</v>
      </c>
      <c r="CX17" s="1047"/>
      <c r="CY17" s="1047"/>
      <c r="CZ17" s="1047"/>
      <c r="DA17" s="1048"/>
      <c r="DB17" s="1046" t="s">
        <v>520</v>
      </c>
      <c r="DC17" s="1047"/>
      <c r="DD17" s="1047"/>
      <c r="DE17" s="1047"/>
      <c r="DF17" s="1048"/>
      <c r="DG17" s="1046" t="s">
        <v>430</v>
      </c>
      <c r="DH17" s="1047"/>
      <c r="DI17" s="1047"/>
      <c r="DJ17" s="1047"/>
      <c r="DK17" s="1048"/>
      <c r="DL17" s="1046" t="s">
        <v>430</v>
      </c>
      <c r="DM17" s="1047"/>
      <c r="DN17" s="1047"/>
      <c r="DO17" s="1047"/>
      <c r="DP17" s="1048"/>
      <c r="DQ17" s="986" t="s">
        <v>430</v>
      </c>
      <c r="DR17" s="987"/>
      <c r="DS17" s="987"/>
      <c r="DT17" s="987"/>
      <c r="DU17" s="988"/>
      <c r="DV17" s="989"/>
      <c r="DW17" s="990"/>
      <c r="DX17" s="990"/>
      <c r="DY17" s="990"/>
      <c r="DZ17" s="991"/>
      <c r="EA17" s="199"/>
    </row>
    <row r="18" spans="1:131" s="200" customFormat="1" ht="26.25" customHeight="1">
      <c r="A18" s="206">
        <v>12</v>
      </c>
      <c r="B18" s="1040" t="s">
        <v>499</v>
      </c>
      <c r="C18" s="1041"/>
      <c r="D18" s="1041"/>
      <c r="E18" s="1041"/>
      <c r="F18" s="1041"/>
      <c r="G18" s="1041"/>
      <c r="H18" s="1041"/>
      <c r="I18" s="1041"/>
      <c r="J18" s="1041"/>
      <c r="K18" s="1041"/>
      <c r="L18" s="1041"/>
      <c r="M18" s="1041"/>
      <c r="N18" s="1041"/>
      <c r="O18" s="1041"/>
      <c r="P18" s="1042"/>
      <c r="Q18" s="1050">
        <v>15752</v>
      </c>
      <c r="R18" s="1044"/>
      <c r="S18" s="1044"/>
      <c r="T18" s="1044"/>
      <c r="U18" s="1044"/>
      <c r="V18" s="1044">
        <v>8216</v>
      </c>
      <c r="W18" s="1044"/>
      <c r="X18" s="1044"/>
      <c r="Y18" s="1044"/>
      <c r="Z18" s="1044"/>
      <c r="AA18" s="1044">
        <v>7535</v>
      </c>
      <c r="AB18" s="1044"/>
      <c r="AC18" s="1044"/>
      <c r="AD18" s="1044"/>
      <c r="AE18" s="1051"/>
      <c r="AF18" s="1064" t="s">
        <v>430</v>
      </c>
      <c r="AG18" s="1061"/>
      <c r="AH18" s="1061"/>
      <c r="AI18" s="1061"/>
      <c r="AJ18" s="1063"/>
      <c r="AK18" s="1112">
        <v>347</v>
      </c>
      <c r="AL18" s="1113"/>
      <c r="AM18" s="1113"/>
      <c r="AN18" s="1113"/>
      <c r="AO18" s="1113"/>
      <c r="AP18" s="1114">
        <v>49420</v>
      </c>
      <c r="AQ18" s="1114"/>
      <c r="AR18" s="1114"/>
      <c r="AS18" s="1114"/>
      <c r="AT18" s="1114"/>
      <c r="AU18" s="1110"/>
      <c r="AV18" s="1110"/>
      <c r="AW18" s="1110"/>
      <c r="AX18" s="1110"/>
      <c r="AY18" s="1111"/>
      <c r="AZ18" s="197"/>
      <c r="BA18" s="197"/>
      <c r="BB18" s="197"/>
      <c r="BC18" s="197"/>
      <c r="BD18" s="197"/>
      <c r="BE18" s="198"/>
      <c r="BF18" s="198"/>
      <c r="BG18" s="198"/>
      <c r="BH18" s="198"/>
      <c r="BI18" s="198"/>
      <c r="BJ18" s="198"/>
      <c r="BK18" s="198"/>
      <c r="BL18" s="198"/>
      <c r="BM18" s="198"/>
      <c r="BN18" s="198"/>
      <c r="BO18" s="198"/>
      <c r="BP18" s="198"/>
      <c r="BQ18" s="207">
        <v>12</v>
      </c>
      <c r="BR18" s="208"/>
      <c r="BS18" s="1011" t="s">
        <v>530</v>
      </c>
      <c r="BT18" s="1012"/>
      <c r="BU18" s="1012"/>
      <c r="BV18" s="1012"/>
      <c r="BW18" s="1012"/>
      <c r="BX18" s="1012"/>
      <c r="BY18" s="1012"/>
      <c r="BZ18" s="1012"/>
      <c r="CA18" s="1012"/>
      <c r="CB18" s="1012"/>
      <c r="CC18" s="1012"/>
      <c r="CD18" s="1012"/>
      <c r="CE18" s="1012"/>
      <c r="CF18" s="1012"/>
      <c r="CG18" s="1013"/>
      <c r="CH18" s="1046">
        <v>1742</v>
      </c>
      <c r="CI18" s="1047"/>
      <c r="CJ18" s="1047"/>
      <c r="CK18" s="1047"/>
      <c r="CL18" s="1048"/>
      <c r="CM18" s="1046">
        <v>37368</v>
      </c>
      <c r="CN18" s="1047"/>
      <c r="CO18" s="1047"/>
      <c r="CP18" s="1047"/>
      <c r="CQ18" s="1048"/>
      <c r="CR18" s="1046">
        <v>5290</v>
      </c>
      <c r="CS18" s="1047"/>
      <c r="CT18" s="1047"/>
      <c r="CU18" s="1047"/>
      <c r="CV18" s="1048"/>
      <c r="CW18" s="1046" t="s">
        <v>520</v>
      </c>
      <c r="CX18" s="1047"/>
      <c r="CY18" s="1047"/>
      <c r="CZ18" s="1047"/>
      <c r="DA18" s="1048"/>
      <c r="DB18" s="1046" t="s">
        <v>520</v>
      </c>
      <c r="DC18" s="1047"/>
      <c r="DD18" s="1047"/>
      <c r="DE18" s="1047"/>
      <c r="DF18" s="1048"/>
      <c r="DG18" s="1046" t="s">
        <v>430</v>
      </c>
      <c r="DH18" s="1047"/>
      <c r="DI18" s="1047"/>
      <c r="DJ18" s="1047"/>
      <c r="DK18" s="1048"/>
      <c r="DL18" s="1046" t="s">
        <v>430</v>
      </c>
      <c r="DM18" s="1047"/>
      <c r="DN18" s="1047"/>
      <c r="DO18" s="1047"/>
      <c r="DP18" s="1048"/>
      <c r="DQ18" s="986" t="s">
        <v>430</v>
      </c>
      <c r="DR18" s="987"/>
      <c r="DS18" s="987"/>
      <c r="DT18" s="987"/>
      <c r="DU18" s="988"/>
      <c r="DV18" s="989"/>
      <c r="DW18" s="990"/>
      <c r="DX18" s="990"/>
      <c r="DY18" s="990"/>
      <c r="DZ18" s="991"/>
      <c r="EA18" s="199"/>
    </row>
    <row r="19" spans="1:131" s="200" customFormat="1" ht="26.25" customHeight="1">
      <c r="A19" s="206">
        <v>13</v>
      </c>
      <c r="B19" s="1040" t="s">
        <v>500</v>
      </c>
      <c r="C19" s="1041"/>
      <c r="D19" s="1041"/>
      <c r="E19" s="1041"/>
      <c r="F19" s="1041"/>
      <c r="G19" s="1041"/>
      <c r="H19" s="1041"/>
      <c r="I19" s="1041"/>
      <c r="J19" s="1041"/>
      <c r="K19" s="1041"/>
      <c r="L19" s="1041"/>
      <c r="M19" s="1041"/>
      <c r="N19" s="1041"/>
      <c r="O19" s="1041"/>
      <c r="P19" s="1042"/>
      <c r="Q19" s="1050">
        <v>1306498</v>
      </c>
      <c r="R19" s="1044"/>
      <c r="S19" s="1044"/>
      <c r="T19" s="1044"/>
      <c r="U19" s="1044"/>
      <c r="V19" s="1044">
        <v>1306498</v>
      </c>
      <c r="W19" s="1044"/>
      <c r="X19" s="1044"/>
      <c r="Y19" s="1044"/>
      <c r="Z19" s="1044"/>
      <c r="AA19" s="1044" t="s">
        <v>430</v>
      </c>
      <c r="AB19" s="1044"/>
      <c r="AC19" s="1044"/>
      <c r="AD19" s="1044"/>
      <c r="AE19" s="1051"/>
      <c r="AF19" s="1064" t="s">
        <v>430</v>
      </c>
      <c r="AG19" s="1061"/>
      <c r="AH19" s="1061"/>
      <c r="AI19" s="1061"/>
      <c r="AJ19" s="1063"/>
      <c r="AK19" s="1112">
        <v>1048239</v>
      </c>
      <c r="AL19" s="1113"/>
      <c r="AM19" s="1113"/>
      <c r="AN19" s="1113"/>
      <c r="AO19" s="1113"/>
      <c r="AP19" s="1114" t="s">
        <v>430</v>
      </c>
      <c r="AQ19" s="1114"/>
      <c r="AR19" s="1114"/>
      <c r="AS19" s="1114"/>
      <c r="AT19" s="1114"/>
      <c r="AU19" s="1110"/>
      <c r="AV19" s="1110"/>
      <c r="AW19" s="1110"/>
      <c r="AX19" s="1110"/>
      <c r="AY19" s="1111"/>
      <c r="AZ19" s="197"/>
      <c r="BA19" s="197"/>
      <c r="BB19" s="197"/>
      <c r="BC19" s="197"/>
      <c r="BD19" s="197"/>
      <c r="BE19" s="198"/>
      <c r="BF19" s="198"/>
      <c r="BG19" s="198"/>
      <c r="BH19" s="198"/>
      <c r="BI19" s="198"/>
      <c r="BJ19" s="198"/>
      <c r="BK19" s="198"/>
      <c r="BL19" s="198"/>
      <c r="BM19" s="198"/>
      <c r="BN19" s="198"/>
      <c r="BO19" s="198"/>
      <c r="BP19" s="198"/>
      <c r="BQ19" s="207">
        <v>13</v>
      </c>
      <c r="BR19" s="208"/>
      <c r="BS19" s="1011" t="s">
        <v>531</v>
      </c>
      <c r="BT19" s="1012"/>
      <c r="BU19" s="1012"/>
      <c r="BV19" s="1012"/>
      <c r="BW19" s="1012"/>
      <c r="BX19" s="1012"/>
      <c r="BY19" s="1012"/>
      <c r="BZ19" s="1012"/>
      <c r="CA19" s="1012"/>
      <c r="CB19" s="1012"/>
      <c r="CC19" s="1012"/>
      <c r="CD19" s="1012"/>
      <c r="CE19" s="1012"/>
      <c r="CF19" s="1012"/>
      <c r="CG19" s="1013"/>
      <c r="CH19" s="1046">
        <v>-94</v>
      </c>
      <c r="CI19" s="1047"/>
      <c r="CJ19" s="1047"/>
      <c r="CK19" s="1047"/>
      <c r="CL19" s="1048"/>
      <c r="CM19" s="1046">
        <v>4446</v>
      </c>
      <c r="CN19" s="1047"/>
      <c r="CO19" s="1047"/>
      <c r="CP19" s="1047"/>
      <c r="CQ19" s="1048"/>
      <c r="CR19" s="1046">
        <v>356</v>
      </c>
      <c r="CS19" s="1047"/>
      <c r="CT19" s="1047"/>
      <c r="CU19" s="1047"/>
      <c r="CV19" s="1048"/>
      <c r="CW19" s="1046">
        <v>115</v>
      </c>
      <c r="CX19" s="1047"/>
      <c r="CY19" s="1047"/>
      <c r="CZ19" s="1047"/>
      <c r="DA19" s="1048"/>
      <c r="DB19" s="1046" t="s">
        <v>520</v>
      </c>
      <c r="DC19" s="1047"/>
      <c r="DD19" s="1047"/>
      <c r="DE19" s="1047"/>
      <c r="DF19" s="1048"/>
      <c r="DG19" s="1046" t="s">
        <v>430</v>
      </c>
      <c r="DH19" s="1047"/>
      <c r="DI19" s="1047"/>
      <c r="DJ19" s="1047"/>
      <c r="DK19" s="1048"/>
      <c r="DL19" s="1046" t="s">
        <v>430</v>
      </c>
      <c r="DM19" s="1047"/>
      <c r="DN19" s="1047"/>
      <c r="DO19" s="1047"/>
      <c r="DP19" s="1048"/>
      <c r="DQ19" s="986" t="s">
        <v>430</v>
      </c>
      <c r="DR19" s="987"/>
      <c r="DS19" s="987"/>
      <c r="DT19" s="987"/>
      <c r="DU19" s="988"/>
      <c r="DV19" s="989"/>
      <c r="DW19" s="990"/>
      <c r="DX19" s="990"/>
      <c r="DY19" s="990"/>
      <c r="DZ19" s="991"/>
      <c r="EA19" s="199"/>
    </row>
    <row r="20" spans="1:131" s="200" customFormat="1" ht="26.25" customHeight="1">
      <c r="A20" s="206">
        <v>14</v>
      </c>
      <c r="B20" s="1040" t="s">
        <v>501</v>
      </c>
      <c r="C20" s="1041"/>
      <c r="D20" s="1041"/>
      <c r="E20" s="1041"/>
      <c r="F20" s="1041"/>
      <c r="G20" s="1041"/>
      <c r="H20" s="1041"/>
      <c r="I20" s="1041"/>
      <c r="J20" s="1041"/>
      <c r="K20" s="1041"/>
      <c r="L20" s="1041"/>
      <c r="M20" s="1041"/>
      <c r="N20" s="1041"/>
      <c r="O20" s="1041"/>
      <c r="P20" s="1042"/>
      <c r="Q20" s="1050">
        <v>9796</v>
      </c>
      <c r="R20" s="1044"/>
      <c r="S20" s="1044"/>
      <c r="T20" s="1044"/>
      <c r="U20" s="1044"/>
      <c r="V20" s="1044">
        <v>5231</v>
      </c>
      <c r="W20" s="1044"/>
      <c r="X20" s="1044"/>
      <c r="Y20" s="1044"/>
      <c r="Z20" s="1044"/>
      <c r="AA20" s="1044">
        <v>4566</v>
      </c>
      <c r="AB20" s="1044"/>
      <c r="AC20" s="1044"/>
      <c r="AD20" s="1044"/>
      <c r="AE20" s="1051"/>
      <c r="AF20" s="1064" t="s">
        <v>430</v>
      </c>
      <c r="AG20" s="1061"/>
      <c r="AH20" s="1061"/>
      <c r="AI20" s="1061"/>
      <c r="AJ20" s="1063"/>
      <c r="AK20" s="1112">
        <v>1370</v>
      </c>
      <c r="AL20" s="1113"/>
      <c r="AM20" s="1113"/>
      <c r="AN20" s="1113"/>
      <c r="AO20" s="1113"/>
      <c r="AP20" s="1114" t="s">
        <v>430</v>
      </c>
      <c r="AQ20" s="1114"/>
      <c r="AR20" s="1114"/>
      <c r="AS20" s="1114"/>
      <c r="AT20" s="1114"/>
      <c r="AU20" s="1110"/>
      <c r="AV20" s="1110"/>
      <c r="AW20" s="1110"/>
      <c r="AX20" s="1110"/>
      <c r="AY20" s="1111"/>
      <c r="AZ20" s="197"/>
      <c r="BA20" s="197"/>
      <c r="BB20" s="197"/>
      <c r="BC20" s="197"/>
      <c r="BD20" s="197"/>
      <c r="BE20" s="198"/>
      <c r="BF20" s="198"/>
      <c r="BG20" s="198"/>
      <c r="BH20" s="198"/>
      <c r="BI20" s="198"/>
      <c r="BJ20" s="198"/>
      <c r="BK20" s="198"/>
      <c r="BL20" s="198"/>
      <c r="BM20" s="198"/>
      <c r="BN20" s="198"/>
      <c r="BO20" s="198"/>
      <c r="BP20" s="198"/>
      <c r="BQ20" s="207">
        <v>14</v>
      </c>
      <c r="BR20" s="208"/>
      <c r="BS20" s="1011" t="s">
        <v>532</v>
      </c>
      <c r="BT20" s="1012"/>
      <c r="BU20" s="1012"/>
      <c r="BV20" s="1012"/>
      <c r="BW20" s="1012"/>
      <c r="BX20" s="1012"/>
      <c r="BY20" s="1012"/>
      <c r="BZ20" s="1012"/>
      <c r="CA20" s="1012"/>
      <c r="CB20" s="1012"/>
      <c r="CC20" s="1012"/>
      <c r="CD20" s="1012"/>
      <c r="CE20" s="1012"/>
      <c r="CF20" s="1012"/>
      <c r="CG20" s="1013"/>
      <c r="CH20" s="1046">
        <v>204</v>
      </c>
      <c r="CI20" s="1047"/>
      <c r="CJ20" s="1047"/>
      <c r="CK20" s="1047"/>
      <c r="CL20" s="1048"/>
      <c r="CM20" s="1046">
        <v>2119</v>
      </c>
      <c r="CN20" s="1047"/>
      <c r="CO20" s="1047"/>
      <c r="CP20" s="1047"/>
      <c r="CQ20" s="1048"/>
      <c r="CR20" s="1046">
        <v>188</v>
      </c>
      <c r="CS20" s="1047"/>
      <c r="CT20" s="1047"/>
      <c r="CU20" s="1047"/>
      <c r="CV20" s="1048"/>
      <c r="CW20" s="1046" t="s">
        <v>520</v>
      </c>
      <c r="CX20" s="1047"/>
      <c r="CY20" s="1047"/>
      <c r="CZ20" s="1047"/>
      <c r="DA20" s="1048"/>
      <c r="DB20" s="1046">
        <v>1500</v>
      </c>
      <c r="DC20" s="1047"/>
      <c r="DD20" s="1047"/>
      <c r="DE20" s="1047"/>
      <c r="DF20" s="1048"/>
      <c r="DG20" s="1046" t="s">
        <v>430</v>
      </c>
      <c r="DH20" s="1047"/>
      <c r="DI20" s="1047"/>
      <c r="DJ20" s="1047"/>
      <c r="DK20" s="1048"/>
      <c r="DL20" s="1046" t="s">
        <v>430</v>
      </c>
      <c r="DM20" s="1047"/>
      <c r="DN20" s="1047"/>
      <c r="DO20" s="1047"/>
      <c r="DP20" s="1048"/>
      <c r="DQ20" s="986" t="s">
        <v>430</v>
      </c>
      <c r="DR20" s="987"/>
      <c r="DS20" s="987"/>
      <c r="DT20" s="987"/>
      <c r="DU20" s="988"/>
      <c r="DV20" s="989"/>
      <c r="DW20" s="990"/>
      <c r="DX20" s="990"/>
      <c r="DY20" s="990"/>
      <c r="DZ20" s="991"/>
      <c r="EA20" s="199"/>
    </row>
    <row r="21" spans="1:131" s="200" customFormat="1" ht="26.25" customHeight="1" thickBot="1">
      <c r="A21" s="206">
        <v>15</v>
      </c>
      <c r="B21" s="1040" t="s">
        <v>502</v>
      </c>
      <c r="C21" s="1041"/>
      <c r="D21" s="1041"/>
      <c r="E21" s="1041"/>
      <c r="F21" s="1041"/>
      <c r="G21" s="1041"/>
      <c r="H21" s="1041"/>
      <c r="I21" s="1041"/>
      <c r="J21" s="1041"/>
      <c r="K21" s="1041"/>
      <c r="L21" s="1041"/>
      <c r="M21" s="1041"/>
      <c r="N21" s="1041"/>
      <c r="O21" s="1041"/>
      <c r="P21" s="1042"/>
      <c r="Q21" s="1050">
        <v>8555</v>
      </c>
      <c r="R21" s="1044"/>
      <c r="S21" s="1044"/>
      <c r="T21" s="1044"/>
      <c r="U21" s="1044"/>
      <c r="V21" s="1044">
        <v>3082</v>
      </c>
      <c r="W21" s="1044"/>
      <c r="X21" s="1044"/>
      <c r="Y21" s="1044"/>
      <c r="Z21" s="1044"/>
      <c r="AA21" s="1044">
        <v>5473</v>
      </c>
      <c r="AB21" s="1044"/>
      <c r="AC21" s="1044"/>
      <c r="AD21" s="1044"/>
      <c r="AE21" s="1051"/>
      <c r="AF21" s="1064" t="s">
        <v>430</v>
      </c>
      <c r="AG21" s="1061"/>
      <c r="AH21" s="1061"/>
      <c r="AI21" s="1061"/>
      <c r="AJ21" s="1063"/>
      <c r="AK21" s="1112">
        <v>1119</v>
      </c>
      <c r="AL21" s="1113"/>
      <c r="AM21" s="1113"/>
      <c r="AN21" s="1113"/>
      <c r="AO21" s="1113"/>
      <c r="AP21" s="1114" t="s">
        <v>430</v>
      </c>
      <c r="AQ21" s="1114"/>
      <c r="AR21" s="1114"/>
      <c r="AS21" s="1114"/>
      <c r="AT21" s="1114"/>
      <c r="AU21" s="1110"/>
      <c r="AV21" s="1110"/>
      <c r="AW21" s="1110"/>
      <c r="AX21" s="1110"/>
      <c r="AY21" s="1111"/>
      <c r="AZ21" s="197"/>
      <c r="BA21" s="197"/>
      <c r="BB21" s="197"/>
      <c r="BC21" s="197"/>
      <c r="BD21" s="197"/>
      <c r="BE21" s="198"/>
      <c r="BF21" s="198"/>
      <c r="BG21" s="198"/>
      <c r="BH21" s="198"/>
      <c r="BI21" s="198"/>
      <c r="BJ21" s="198"/>
      <c r="BK21" s="198"/>
      <c r="BL21" s="198"/>
      <c r="BM21" s="198"/>
      <c r="BN21" s="198"/>
      <c r="BO21" s="198"/>
      <c r="BP21" s="198"/>
      <c r="BQ21" s="207">
        <v>15</v>
      </c>
      <c r="BR21" s="208"/>
      <c r="BS21" s="1011" t="s">
        <v>533</v>
      </c>
      <c r="BT21" s="1012"/>
      <c r="BU21" s="1012"/>
      <c r="BV21" s="1012"/>
      <c r="BW21" s="1012"/>
      <c r="BX21" s="1012"/>
      <c r="BY21" s="1012"/>
      <c r="BZ21" s="1012"/>
      <c r="CA21" s="1012"/>
      <c r="CB21" s="1012"/>
      <c r="CC21" s="1012"/>
      <c r="CD21" s="1012"/>
      <c r="CE21" s="1012"/>
      <c r="CF21" s="1012"/>
      <c r="CG21" s="1013"/>
      <c r="CH21" s="1046">
        <v>-16</v>
      </c>
      <c r="CI21" s="1047"/>
      <c r="CJ21" s="1047"/>
      <c r="CK21" s="1047"/>
      <c r="CL21" s="1048"/>
      <c r="CM21" s="1046">
        <v>3333</v>
      </c>
      <c r="CN21" s="1047"/>
      <c r="CO21" s="1047"/>
      <c r="CP21" s="1047"/>
      <c r="CQ21" s="1048"/>
      <c r="CR21" s="1046">
        <v>200</v>
      </c>
      <c r="CS21" s="1047"/>
      <c r="CT21" s="1047"/>
      <c r="CU21" s="1047"/>
      <c r="CV21" s="1048"/>
      <c r="CW21" s="1046">
        <v>9148</v>
      </c>
      <c r="CX21" s="1047"/>
      <c r="CY21" s="1047"/>
      <c r="CZ21" s="1047"/>
      <c r="DA21" s="1048"/>
      <c r="DB21" s="1046" t="s">
        <v>520</v>
      </c>
      <c r="DC21" s="1047"/>
      <c r="DD21" s="1047"/>
      <c r="DE21" s="1047"/>
      <c r="DF21" s="1048"/>
      <c r="DG21" s="1046" t="s">
        <v>430</v>
      </c>
      <c r="DH21" s="1047"/>
      <c r="DI21" s="1047"/>
      <c r="DJ21" s="1047"/>
      <c r="DK21" s="1048"/>
      <c r="DL21" s="1046" t="s">
        <v>430</v>
      </c>
      <c r="DM21" s="1047"/>
      <c r="DN21" s="1047"/>
      <c r="DO21" s="1047"/>
      <c r="DP21" s="1048"/>
      <c r="DQ21" s="986" t="s">
        <v>430</v>
      </c>
      <c r="DR21" s="987"/>
      <c r="DS21" s="987"/>
      <c r="DT21" s="987"/>
      <c r="DU21" s="988"/>
      <c r="DV21" s="989"/>
      <c r="DW21" s="990"/>
      <c r="DX21" s="990"/>
      <c r="DY21" s="990"/>
      <c r="DZ21" s="991"/>
      <c r="EA21" s="199"/>
    </row>
    <row r="22" spans="1:131" s="200" customFormat="1" ht="26.25" customHeight="1">
      <c r="A22" s="206">
        <v>16</v>
      </c>
      <c r="B22" s="1101"/>
      <c r="C22" s="1102"/>
      <c r="D22" s="1102"/>
      <c r="E22" s="1102"/>
      <c r="F22" s="1102"/>
      <c r="G22" s="1102"/>
      <c r="H22" s="1102"/>
      <c r="I22" s="1102"/>
      <c r="J22" s="1102"/>
      <c r="K22" s="1102"/>
      <c r="L22" s="1102"/>
      <c r="M22" s="1102"/>
      <c r="N22" s="1102"/>
      <c r="O22" s="1102"/>
      <c r="P22" s="1103"/>
      <c r="Q22" s="1104"/>
      <c r="R22" s="1105"/>
      <c r="S22" s="1105"/>
      <c r="T22" s="1105"/>
      <c r="U22" s="1105"/>
      <c r="V22" s="1105"/>
      <c r="W22" s="1105"/>
      <c r="X22" s="1105"/>
      <c r="Y22" s="1105"/>
      <c r="Z22" s="1105"/>
      <c r="AA22" s="1105"/>
      <c r="AB22" s="1105"/>
      <c r="AC22" s="1105"/>
      <c r="AD22" s="1105"/>
      <c r="AE22" s="1106"/>
      <c r="AF22" s="1107"/>
      <c r="AG22" s="1108"/>
      <c r="AH22" s="1108"/>
      <c r="AI22" s="1108"/>
      <c r="AJ22" s="1109"/>
      <c r="AK22" s="1097"/>
      <c r="AL22" s="1098"/>
      <c r="AM22" s="1098"/>
      <c r="AN22" s="1098"/>
      <c r="AO22" s="1098"/>
      <c r="AP22" s="1098"/>
      <c r="AQ22" s="1098"/>
      <c r="AR22" s="1098"/>
      <c r="AS22" s="1098"/>
      <c r="AT22" s="1098"/>
      <c r="AU22" s="1099"/>
      <c r="AV22" s="1099"/>
      <c r="AW22" s="1099"/>
      <c r="AX22" s="1099"/>
      <c r="AY22" s="1100"/>
      <c r="AZ22" s="1031" t="s">
        <v>326</v>
      </c>
      <c r="BA22" s="1031"/>
      <c r="BB22" s="1031"/>
      <c r="BC22" s="1031"/>
      <c r="BD22" s="1032"/>
      <c r="BE22" s="198"/>
      <c r="BF22" s="198"/>
      <c r="BG22" s="198"/>
      <c r="BH22" s="198"/>
      <c r="BI22" s="198"/>
      <c r="BJ22" s="198"/>
      <c r="BK22" s="198"/>
      <c r="BL22" s="198"/>
      <c r="BM22" s="198"/>
      <c r="BN22" s="198"/>
      <c r="BO22" s="198"/>
      <c r="BP22" s="198"/>
      <c r="BQ22" s="207">
        <v>16</v>
      </c>
      <c r="BR22" s="208"/>
      <c r="BS22" s="1011" t="s">
        <v>534</v>
      </c>
      <c r="BT22" s="1012"/>
      <c r="BU22" s="1012"/>
      <c r="BV22" s="1012"/>
      <c r="BW22" s="1012"/>
      <c r="BX22" s="1012"/>
      <c r="BY22" s="1012"/>
      <c r="BZ22" s="1012"/>
      <c r="CA22" s="1012"/>
      <c r="CB22" s="1012"/>
      <c r="CC22" s="1012"/>
      <c r="CD22" s="1012"/>
      <c r="CE22" s="1012"/>
      <c r="CF22" s="1012"/>
      <c r="CG22" s="1013"/>
      <c r="CH22" s="1046">
        <v>-138</v>
      </c>
      <c r="CI22" s="1047"/>
      <c r="CJ22" s="1047"/>
      <c r="CK22" s="1047"/>
      <c r="CL22" s="1048"/>
      <c r="CM22" s="1046">
        <v>866</v>
      </c>
      <c r="CN22" s="1047"/>
      <c r="CO22" s="1047"/>
      <c r="CP22" s="1047"/>
      <c r="CQ22" s="1048"/>
      <c r="CR22" s="1046">
        <v>100</v>
      </c>
      <c r="CS22" s="1047"/>
      <c r="CT22" s="1047"/>
      <c r="CU22" s="1047"/>
      <c r="CV22" s="1048"/>
      <c r="CW22" s="1046">
        <v>3124</v>
      </c>
      <c r="CX22" s="1047"/>
      <c r="CY22" s="1047"/>
      <c r="CZ22" s="1047"/>
      <c r="DA22" s="1048"/>
      <c r="DB22" s="1046" t="s">
        <v>520</v>
      </c>
      <c r="DC22" s="1047"/>
      <c r="DD22" s="1047"/>
      <c r="DE22" s="1047"/>
      <c r="DF22" s="1048"/>
      <c r="DG22" s="1046" t="s">
        <v>430</v>
      </c>
      <c r="DH22" s="1047"/>
      <c r="DI22" s="1047"/>
      <c r="DJ22" s="1047"/>
      <c r="DK22" s="1048"/>
      <c r="DL22" s="1046" t="s">
        <v>430</v>
      </c>
      <c r="DM22" s="1047"/>
      <c r="DN22" s="1047"/>
      <c r="DO22" s="1047"/>
      <c r="DP22" s="1048"/>
      <c r="DQ22" s="986" t="s">
        <v>430</v>
      </c>
      <c r="DR22" s="987"/>
      <c r="DS22" s="987"/>
      <c r="DT22" s="987"/>
      <c r="DU22" s="988"/>
      <c r="DV22" s="989"/>
      <c r="DW22" s="990"/>
      <c r="DX22" s="990"/>
      <c r="DY22" s="990"/>
      <c r="DZ22" s="991"/>
      <c r="EA22" s="199"/>
    </row>
    <row r="23" spans="1:131" s="200" customFormat="1" ht="26.25" customHeight="1" thickBot="1">
      <c r="A23" s="209" t="s">
        <v>327</v>
      </c>
      <c r="B23" s="935" t="s">
        <v>328</v>
      </c>
      <c r="C23" s="936"/>
      <c r="D23" s="936"/>
      <c r="E23" s="936"/>
      <c r="F23" s="936"/>
      <c r="G23" s="936"/>
      <c r="H23" s="936"/>
      <c r="I23" s="936"/>
      <c r="J23" s="936"/>
      <c r="K23" s="936"/>
      <c r="L23" s="936"/>
      <c r="M23" s="936"/>
      <c r="N23" s="936"/>
      <c r="O23" s="936"/>
      <c r="P23" s="937"/>
      <c r="Q23" s="1088">
        <v>7139257</v>
      </c>
      <c r="R23" s="1089"/>
      <c r="S23" s="1089"/>
      <c r="T23" s="1089"/>
      <c r="U23" s="1089"/>
      <c r="V23" s="1089">
        <v>6743271</v>
      </c>
      <c r="W23" s="1089"/>
      <c r="X23" s="1089"/>
      <c r="Y23" s="1089"/>
      <c r="Z23" s="1089"/>
      <c r="AA23" s="1089">
        <v>395986</v>
      </c>
      <c r="AB23" s="1089"/>
      <c r="AC23" s="1089"/>
      <c r="AD23" s="1089"/>
      <c r="AE23" s="1090"/>
      <c r="AF23" s="1091">
        <v>129808</v>
      </c>
      <c r="AG23" s="1089"/>
      <c r="AH23" s="1089"/>
      <c r="AI23" s="1089"/>
      <c r="AJ23" s="1092"/>
      <c r="AK23" s="1093"/>
      <c r="AL23" s="1094"/>
      <c r="AM23" s="1094"/>
      <c r="AN23" s="1094"/>
      <c r="AO23" s="1094"/>
      <c r="AP23" s="1089">
        <v>6059353</v>
      </c>
      <c r="AQ23" s="1089"/>
      <c r="AR23" s="1089"/>
      <c r="AS23" s="1089"/>
      <c r="AT23" s="1089"/>
      <c r="AU23" s="1095"/>
      <c r="AV23" s="1095"/>
      <c r="AW23" s="1095"/>
      <c r="AX23" s="1095"/>
      <c r="AY23" s="1096"/>
      <c r="AZ23" s="1085" t="s">
        <v>100</v>
      </c>
      <c r="BA23" s="1086"/>
      <c r="BB23" s="1086"/>
      <c r="BC23" s="1086"/>
      <c r="BD23" s="1087"/>
      <c r="BE23" s="198"/>
      <c r="BF23" s="198"/>
      <c r="BG23" s="198"/>
      <c r="BH23" s="198"/>
      <c r="BI23" s="198"/>
      <c r="BJ23" s="198"/>
      <c r="BK23" s="198"/>
      <c r="BL23" s="198"/>
      <c r="BM23" s="198"/>
      <c r="BN23" s="198"/>
      <c r="BO23" s="198"/>
      <c r="BP23" s="198"/>
      <c r="BQ23" s="207">
        <v>17</v>
      </c>
      <c r="BR23" s="208"/>
      <c r="BS23" s="1011" t="s">
        <v>535</v>
      </c>
      <c r="BT23" s="1012"/>
      <c r="BU23" s="1012"/>
      <c r="BV23" s="1012"/>
      <c r="BW23" s="1012"/>
      <c r="BX23" s="1012"/>
      <c r="BY23" s="1012"/>
      <c r="BZ23" s="1012"/>
      <c r="CA23" s="1012"/>
      <c r="CB23" s="1012"/>
      <c r="CC23" s="1012"/>
      <c r="CD23" s="1012"/>
      <c r="CE23" s="1012"/>
      <c r="CF23" s="1012"/>
      <c r="CG23" s="1013"/>
      <c r="CH23" s="1046" t="s">
        <v>536</v>
      </c>
      <c r="CI23" s="1047"/>
      <c r="CJ23" s="1047"/>
      <c r="CK23" s="1047"/>
      <c r="CL23" s="1048"/>
      <c r="CM23" s="1046">
        <v>63</v>
      </c>
      <c r="CN23" s="1047"/>
      <c r="CO23" s="1047"/>
      <c r="CP23" s="1047"/>
      <c r="CQ23" s="1048"/>
      <c r="CR23" s="1046">
        <v>17</v>
      </c>
      <c r="CS23" s="1047"/>
      <c r="CT23" s="1047"/>
      <c r="CU23" s="1047"/>
      <c r="CV23" s="1048"/>
      <c r="CW23" s="1046">
        <v>71</v>
      </c>
      <c r="CX23" s="1047"/>
      <c r="CY23" s="1047"/>
      <c r="CZ23" s="1047"/>
      <c r="DA23" s="1048"/>
      <c r="DB23" s="1046" t="s">
        <v>520</v>
      </c>
      <c r="DC23" s="1047"/>
      <c r="DD23" s="1047"/>
      <c r="DE23" s="1047"/>
      <c r="DF23" s="1048"/>
      <c r="DG23" s="1046" t="s">
        <v>430</v>
      </c>
      <c r="DH23" s="1047"/>
      <c r="DI23" s="1047"/>
      <c r="DJ23" s="1047"/>
      <c r="DK23" s="1048"/>
      <c r="DL23" s="1046" t="s">
        <v>430</v>
      </c>
      <c r="DM23" s="1047"/>
      <c r="DN23" s="1047"/>
      <c r="DO23" s="1047"/>
      <c r="DP23" s="1048"/>
      <c r="DQ23" s="986" t="s">
        <v>430</v>
      </c>
      <c r="DR23" s="987"/>
      <c r="DS23" s="987"/>
      <c r="DT23" s="987"/>
      <c r="DU23" s="988"/>
      <c r="DV23" s="989"/>
      <c r="DW23" s="990"/>
      <c r="DX23" s="990"/>
      <c r="DY23" s="990"/>
      <c r="DZ23" s="991"/>
      <c r="EA23" s="199"/>
    </row>
    <row r="24" spans="1:131" s="200" customFormat="1" ht="26.25" customHeight="1">
      <c r="A24" s="1084" t="s">
        <v>329</v>
      </c>
      <c r="B24" s="1084"/>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4"/>
      <c r="AM24" s="1084"/>
      <c r="AN24" s="1084"/>
      <c r="AO24" s="1084"/>
      <c r="AP24" s="1084"/>
      <c r="AQ24" s="1084"/>
      <c r="AR24" s="1084"/>
      <c r="AS24" s="1084"/>
      <c r="AT24" s="1084"/>
      <c r="AU24" s="1084"/>
      <c r="AV24" s="1084"/>
      <c r="AW24" s="1084"/>
      <c r="AX24" s="1084"/>
      <c r="AY24" s="1084"/>
      <c r="AZ24" s="197"/>
      <c r="BA24" s="197"/>
      <c r="BB24" s="197"/>
      <c r="BC24" s="197"/>
      <c r="BD24" s="197"/>
      <c r="BE24" s="198"/>
      <c r="BF24" s="198"/>
      <c r="BG24" s="198"/>
      <c r="BH24" s="198"/>
      <c r="BI24" s="198"/>
      <c r="BJ24" s="198"/>
      <c r="BK24" s="198"/>
      <c r="BL24" s="198"/>
      <c r="BM24" s="198"/>
      <c r="BN24" s="198"/>
      <c r="BO24" s="198"/>
      <c r="BP24" s="198"/>
      <c r="BQ24" s="207">
        <v>18</v>
      </c>
      <c r="BR24" s="208"/>
      <c r="BS24" s="1011" t="s">
        <v>537</v>
      </c>
      <c r="BT24" s="1012"/>
      <c r="BU24" s="1012"/>
      <c r="BV24" s="1012"/>
      <c r="BW24" s="1012"/>
      <c r="BX24" s="1012"/>
      <c r="BY24" s="1012"/>
      <c r="BZ24" s="1012"/>
      <c r="CA24" s="1012"/>
      <c r="CB24" s="1012"/>
      <c r="CC24" s="1012"/>
      <c r="CD24" s="1012"/>
      <c r="CE24" s="1012"/>
      <c r="CF24" s="1012"/>
      <c r="CG24" s="1013"/>
      <c r="CH24" s="1046" t="s">
        <v>520</v>
      </c>
      <c r="CI24" s="1047"/>
      <c r="CJ24" s="1047"/>
      <c r="CK24" s="1047"/>
      <c r="CL24" s="1048"/>
      <c r="CM24" s="1046">
        <v>47</v>
      </c>
      <c r="CN24" s="1047"/>
      <c r="CO24" s="1047"/>
      <c r="CP24" s="1047"/>
      <c r="CQ24" s="1048"/>
      <c r="CR24" s="1046">
        <v>1</v>
      </c>
      <c r="CS24" s="1047"/>
      <c r="CT24" s="1047"/>
      <c r="CU24" s="1047"/>
      <c r="CV24" s="1048"/>
      <c r="CW24" s="1046">
        <v>395</v>
      </c>
      <c r="CX24" s="1047"/>
      <c r="CY24" s="1047"/>
      <c r="CZ24" s="1047"/>
      <c r="DA24" s="1048"/>
      <c r="DB24" s="1046" t="s">
        <v>520</v>
      </c>
      <c r="DC24" s="1047"/>
      <c r="DD24" s="1047"/>
      <c r="DE24" s="1047"/>
      <c r="DF24" s="1048"/>
      <c r="DG24" s="1046" t="s">
        <v>430</v>
      </c>
      <c r="DH24" s="1047"/>
      <c r="DI24" s="1047"/>
      <c r="DJ24" s="1047"/>
      <c r="DK24" s="1048"/>
      <c r="DL24" s="1046" t="s">
        <v>430</v>
      </c>
      <c r="DM24" s="1047"/>
      <c r="DN24" s="1047"/>
      <c r="DO24" s="1047"/>
      <c r="DP24" s="1048"/>
      <c r="DQ24" s="986" t="s">
        <v>430</v>
      </c>
      <c r="DR24" s="987"/>
      <c r="DS24" s="987"/>
      <c r="DT24" s="987"/>
      <c r="DU24" s="988"/>
      <c r="DV24" s="989"/>
      <c r="DW24" s="990"/>
      <c r="DX24" s="990"/>
      <c r="DY24" s="990"/>
      <c r="DZ24" s="991"/>
      <c r="EA24" s="199"/>
    </row>
    <row r="25" spans="1:131" s="192" customFormat="1" ht="26.25" customHeight="1" thickBot="1">
      <c r="A25" s="1083" t="s">
        <v>330</v>
      </c>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3"/>
      <c r="AX25" s="1083"/>
      <c r="AY25" s="1083"/>
      <c r="AZ25" s="1083"/>
      <c r="BA25" s="1083"/>
      <c r="BB25" s="1083"/>
      <c r="BC25" s="1083"/>
      <c r="BD25" s="1083"/>
      <c r="BE25" s="1083"/>
      <c r="BF25" s="1083"/>
      <c r="BG25" s="1083"/>
      <c r="BH25" s="1083"/>
      <c r="BI25" s="1083"/>
      <c r="BJ25" s="197"/>
      <c r="BK25" s="197"/>
      <c r="BL25" s="197"/>
      <c r="BM25" s="197"/>
      <c r="BN25" s="197"/>
      <c r="BO25" s="210"/>
      <c r="BP25" s="210"/>
      <c r="BQ25" s="207">
        <v>19</v>
      </c>
      <c r="BR25" s="208"/>
      <c r="BS25" s="1011" t="s">
        <v>538</v>
      </c>
      <c r="BT25" s="1012"/>
      <c r="BU25" s="1012"/>
      <c r="BV25" s="1012"/>
      <c r="BW25" s="1012"/>
      <c r="BX25" s="1012"/>
      <c r="BY25" s="1012"/>
      <c r="BZ25" s="1012"/>
      <c r="CA25" s="1012"/>
      <c r="CB25" s="1012"/>
      <c r="CC25" s="1012"/>
      <c r="CD25" s="1012"/>
      <c r="CE25" s="1012"/>
      <c r="CF25" s="1012"/>
      <c r="CG25" s="1013"/>
      <c r="CH25" s="1046">
        <v>87</v>
      </c>
      <c r="CI25" s="1047"/>
      <c r="CJ25" s="1047"/>
      <c r="CK25" s="1047"/>
      <c r="CL25" s="1048"/>
      <c r="CM25" s="1046">
        <v>4344</v>
      </c>
      <c r="CN25" s="1047"/>
      <c r="CO25" s="1047"/>
      <c r="CP25" s="1047"/>
      <c r="CQ25" s="1048"/>
      <c r="CR25" s="1046">
        <v>10</v>
      </c>
      <c r="CS25" s="1047"/>
      <c r="CT25" s="1047"/>
      <c r="CU25" s="1047"/>
      <c r="CV25" s="1048"/>
      <c r="CW25" s="1046">
        <v>4058</v>
      </c>
      <c r="CX25" s="1047"/>
      <c r="CY25" s="1047"/>
      <c r="CZ25" s="1047"/>
      <c r="DA25" s="1048"/>
      <c r="DB25" s="1046">
        <v>20000</v>
      </c>
      <c r="DC25" s="1047"/>
      <c r="DD25" s="1047"/>
      <c r="DE25" s="1047"/>
      <c r="DF25" s="1048"/>
      <c r="DG25" s="1046" t="s">
        <v>430</v>
      </c>
      <c r="DH25" s="1047"/>
      <c r="DI25" s="1047"/>
      <c r="DJ25" s="1047"/>
      <c r="DK25" s="1048"/>
      <c r="DL25" s="1046" t="s">
        <v>430</v>
      </c>
      <c r="DM25" s="1047"/>
      <c r="DN25" s="1047"/>
      <c r="DO25" s="1047"/>
      <c r="DP25" s="1048"/>
      <c r="DQ25" s="986" t="s">
        <v>430</v>
      </c>
      <c r="DR25" s="987"/>
      <c r="DS25" s="987"/>
      <c r="DT25" s="987"/>
      <c r="DU25" s="988"/>
      <c r="DV25" s="989"/>
      <c r="DW25" s="990"/>
      <c r="DX25" s="990"/>
      <c r="DY25" s="990"/>
      <c r="DZ25" s="991"/>
      <c r="EA25" s="191"/>
    </row>
    <row r="26" spans="1:131" s="192" customFormat="1" ht="26.25" customHeight="1">
      <c r="A26" s="992" t="s">
        <v>309</v>
      </c>
      <c r="B26" s="993"/>
      <c r="C26" s="993"/>
      <c r="D26" s="993"/>
      <c r="E26" s="993"/>
      <c r="F26" s="993"/>
      <c r="G26" s="993"/>
      <c r="H26" s="993"/>
      <c r="I26" s="993"/>
      <c r="J26" s="993"/>
      <c r="K26" s="993"/>
      <c r="L26" s="993"/>
      <c r="M26" s="993"/>
      <c r="N26" s="993"/>
      <c r="O26" s="993"/>
      <c r="P26" s="994"/>
      <c r="Q26" s="998" t="s">
        <v>331</v>
      </c>
      <c r="R26" s="999"/>
      <c r="S26" s="999"/>
      <c r="T26" s="999"/>
      <c r="U26" s="1000"/>
      <c r="V26" s="998" t="s">
        <v>332</v>
      </c>
      <c r="W26" s="999"/>
      <c r="X26" s="999"/>
      <c r="Y26" s="999"/>
      <c r="Z26" s="1000"/>
      <c r="AA26" s="998" t="s">
        <v>333</v>
      </c>
      <c r="AB26" s="999"/>
      <c r="AC26" s="999"/>
      <c r="AD26" s="999"/>
      <c r="AE26" s="999"/>
      <c r="AF26" s="1079" t="s">
        <v>334</v>
      </c>
      <c r="AG26" s="1005"/>
      <c r="AH26" s="1005"/>
      <c r="AI26" s="1005"/>
      <c r="AJ26" s="1080"/>
      <c r="AK26" s="999" t="s">
        <v>335</v>
      </c>
      <c r="AL26" s="999"/>
      <c r="AM26" s="999"/>
      <c r="AN26" s="999"/>
      <c r="AO26" s="1000"/>
      <c r="AP26" s="998" t="s">
        <v>336</v>
      </c>
      <c r="AQ26" s="999"/>
      <c r="AR26" s="999"/>
      <c r="AS26" s="999"/>
      <c r="AT26" s="1000"/>
      <c r="AU26" s="998" t="s">
        <v>337</v>
      </c>
      <c r="AV26" s="999"/>
      <c r="AW26" s="999"/>
      <c r="AX26" s="999"/>
      <c r="AY26" s="1000"/>
      <c r="AZ26" s="998" t="s">
        <v>338</v>
      </c>
      <c r="BA26" s="999"/>
      <c r="BB26" s="999"/>
      <c r="BC26" s="999"/>
      <c r="BD26" s="1000"/>
      <c r="BE26" s="998" t="s">
        <v>316</v>
      </c>
      <c r="BF26" s="999"/>
      <c r="BG26" s="999"/>
      <c r="BH26" s="999"/>
      <c r="BI26" s="1014"/>
      <c r="BJ26" s="197"/>
      <c r="BK26" s="197"/>
      <c r="BL26" s="197"/>
      <c r="BM26" s="197"/>
      <c r="BN26" s="197"/>
      <c r="BO26" s="210"/>
      <c r="BP26" s="210"/>
      <c r="BQ26" s="207">
        <v>20</v>
      </c>
      <c r="BR26" s="208"/>
      <c r="BS26" s="1011" t="s">
        <v>539</v>
      </c>
      <c r="BT26" s="1012"/>
      <c r="BU26" s="1012"/>
      <c r="BV26" s="1012"/>
      <c r="BW26" s="1012"/>
      <c r="BX26" s="1012"/>
      <c r="BY26" s="1012"/>
      <c r="BZ26" s="1012"/>
      <c r="CA26" s="1012"/>
      <c r="CB26" s="1012"/>
      <c r="CC26" s="1012"/>
      <c r="CD26" s="1012"/>
      <c r="CE26" s="1012"/>
      <c r="CF26" s="1012"/>
      <c r="CG26" s="1013"/>
      <c r="CH26" s="1046">
        <v>-23</v>
      </c>
      <c r="CI26" s="1047"/>
      <c r="CJ26" s="1047"/>
      <c r="CK26" s="1047"/>
      <c r="CL26" s="1048"/>
      <c r="CM26" s="1046">
        <v>513</v>
      </c>
      <c r="CN26" s="1047"/>
      <c r="CO26" s="1047"/>
      <c r="CP26" s="1047"/>
      <c r="CQ26" s="1048"/>
      <c r="CR26" s="1046">
        <v>49</v>
      </c>
      <c r="CS26" s="1047"/>
      <c r="CT26" s="1047"/>
      <c r="CU26" s="1047"/>
      <c r="CV26" s="1048"/>
      <c r="CW26" s="1046" t="s">
        <v>520</v>
      </c>
      <c r="CX26" s="1047"/>
      <c r="CY26" s="1047"/>
      <c r="CZ26" s="1047"/>
      <c r="DA26" s="1048"/>
      <c r="DB26" s="1046" t="s">
        <v>520</v>
      </c>
      <c r="DC26" s="1047"/>
      <c r="DD26" s="1047"/>
      <c r="DE26" s="1047"/>
      <c r="DF26" s="1048"/>
      <c r="DG26" s="1046" t="s">
        <v>430</v>
      </c>
      <c r="DH26" s="1047"/>
      <c r="DI26" s="1047"/>
      <c r="DJ26" s="1047"/>
      <c r="DK26" s="1048"/>
      <c r="DL26" s="1046" t="s">
        <v>430</v>
      </c>
      <c r="DM26" s="1047"/>
      <c r="DN26" s="1047"/>
      <c r="DO26" s="1047"/>
      <c r="DP26" s="1048"/>
      <c r="DQ26" s="986" t="s">
        <v>430</v>
      </c>
      <c r="DR26" s="987"/>
      <c r="DS26" s="987"/>
      <c r="DT26" s="987"/>
      <c r="DU26" s="988"/>
      <c r="DV26" s="989"/>
      <c r="DW26" s="990"/>
      <c r="DX26" s="990"/>
      <c r="DY26" s="990"/>
      <c r="DZ26" s="991"/>
      <c r="EA26" s="191"/>
    </row>
    <row r="27" spans="1:131" s="192"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81"/>
      <c r="AG27" s="1008"/>
      <c r="AH27" s="1008"/>
      <c r="AI27" s="1008"/>
      <c r="AJ27" s="1082"/>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197"/>
      <c r="BK27" s="197"/>
      <c r="BL27" s="197"/>
      <c r="BM27" s="197"/>
      <c r="BN27" s="197"/>
      <c r="BO27" s="210"/>
      <c r="BP27" s="210"/>
      <c r="BQ27" s="207">
        <v>21</v>
      </c>
      <c r="BR27" s="208"/>
      <c r="BS27" s="1011" t="s">
        <v>540</v>
      </c>
      <c r="BT27" s="1012"/>
      <c r="BU27" s="1012"/>
      <c r="BV27" s="1012"/>
      <c r="BW27" s="1012"/>
      <c r="BX27" s="1012"/>
      <c r="BY27" s="1012"/>
      <c r="BZ27" s="1012"/>
      <c r="CA27" s="1012"/>
      <c r="CB27" s="1012"/>
      <c r="CC27" s="1012"/>
      <c r="CD27" s="1012"/>
      <c r="CE27" s="1012"/>
      <c r="CF27" s="1012"/>
      <c r="CG27" s="1013"/>
      <c r="CH27" s="1046">
        <v>-8</v>
      </c>
      <c r="CI27" s="1047"/>
      <c r="CJ27" s="1047"/>
      <c r="CK27" s="1047"/>
      <c r="CL27" s="1048"/>
      <c r="CM27" s="1046">
        <v>213</v>
      </c>
      <c r="CN27" s="1047"/>
      <c r="CO27" s="1047"/>
      <c r="CP27" s="1047"/>
      <c r="CQ27" s="1048"/>
      <c r="CR27" s="1046">
        <v>39</v>
      </c>
      <c r="CS27" s="1047"/>
      <c r="CT27" s="1047"/>
      <c r="CU27" s="1047"/>
      <c r="CV27" s="1048"/>
      <c r="CW27" s="1046" t="s">
        <v>520</v>
      </c>
      <c r="CX27" s="1047"/>
      <c r="CY27" s="1047"/>
      <c r="CZ27" s="1047"/>
      <c r="DA27" s="1048"/>
      <c r="DB27" s="1046" t="s">
        <v>520</v>
      </c>
      <c r="DC27" s="1047"/>
      <c r="DD27" s="1047"/>
      <c r="DE27" s="1047"/>
      <c r="DF27" s="1048"/>
      <c r="DG27" s="1046" t="s">
        <v>430</v>
      </c>
      <c r="DH27" s="1047"/>
      <c r="DI27" s="1047"/>
      <c r="DJ27" s="1047"/>
      <c r="DK27" s="1048"/>
      <c r="DL27" s="1046" t="s">
        <v>430</v>
      </c>
      <c r="DM27" s="1047"/>
      <c r="DN27" s="1047"/>
      <c r="DO27" s="1047"/>
      <c r="DP27" s="1048"/>
      <c r="DQ27" s="986" t="s">
        <v>430</v>
      </c>
      <c r="DR27" s="987"/>
      <c r="DS27" s="987"/>
      <c r="DT27" s="987"/>
      <c r="DU27" s="988"/>
      <c r="DV27" s="989"/>
      <c r="DW27" s="990"/>
      <c r="DX27" s="990"/>
      <c r="DY27" s="990"/>
      <c r="DZ27" s="991"/>
      <c r="EA27" s="191"/>
    </row>
    <row r="28" spans="1:131" s="192" customFormat="1" ht="26.25" customHeight="1" thickTop="1">
      <c r="A28" s="211">
        <v>1</v>
      </c>
      <c r="B28" s="1070" t="s">
        <v>503</v>
      </c>
      <c r="C28" s="1071"/>
      <c r="D28" s="1071"/>
      <c r="E28" s="1071"/>
      <c r="F28" s="1071"/>
      <c r="G28" s="1071"/>
      <c r="H28" s="1071"/>
      <c r="I28" s="1071"/>
      <c r="J28" s="1071"/>
      <c r="K28" s="1071"/>
      <c r="L28" s="1071"/>
      <c r="M28" s="1071"/>
      <c r="N28" s="1071"/>
      <c r="O28" s="1071"/>
      <c r="P28" s="1072"/>
      <c r="Q28" s="1073">
        <v>159958</v>
      </c>
      <c r="R28" s="1074"/>
      <c r="S28" s="1074"/>
      <c r="T28" s="1074"/>
      <c r="U28" s="1074"/>
      <c r="V28" s="1074">
        <v>163638</v>
      </c>
      <c r="W28" s="1074"/>
      <c r="X28" s="1074"/>
      <c r="Y28" s="1074"/>
      <c r="Z28" s="1074"/>
      <c r="AA28" s="1074">
        <v>-3680</v>
      </c>
      <c r="AB28" s="1074"/>
      <c r="AC28" s="1074"/>
      <c r="AD28" s="1074"/>
      <c r="AE28" s="1075"/>
      <c r="AF28" s="1076">
        <v>108687</v>
      </c>
      <c r="AG28" s="1074"/>
      <c r="AH28" s="1074"/>
      <c r="AI28" s="1074"/>
      <c r="AJ28" s="1077"/>
      <c r="AK28" s="1078">
        <v>39978</v>
      </c>
      <c r="AL28" s="1066"/>
      <c r="AM28" s="1066"/>
      <c r="AN28" s="1066"/>
      <c r="AO28" s="1066"/>
      <c r="AP28" s="1066">
        <v>102573</v>
      </c>
      <c r="AQ28" s="1066"/>
      <c r="AR28" s="1066"/>
      <c r="AS28" s="1066"/>
      <c r="AT28" s="1066"/>
      <c r="AU28" s="1066">
        <v>54684</v>
      </c>
      <c r="AV28" s="1066"/>
      <c r="AW28" s="1066"/>
      <c r="AX28" s="1066"/>
      <c r="AY28" s="1066"/>
      <c r="AZ28" s="1067" t="s">
        <v>430</v>
      </c>
      <c r="BA28" s="1067"/>
      <c r="BB28" s="1067"/>
      <c r="BC28" s="1067"/>
      <c r="BD28" s="1067"/>
      <c r="BE28" s="1068" t="s">
        <v>504</v>
      </c>
      <c r="BF28" s="1068"/>
      <c r="BG28" s="1068"/>
      <c r="BH28" s="1068"/>
      <c r="BI28" s="1069"/>
      <c r="BJ28" s="197"/>
      <c r="BK28" s="197"/>
      <c r="BL28" s="197"/>
      <c r="BM28" s="197"/>
      <c r="BN28" s="197"/>
      <c r="BO28" s="210"/>
      <c r="BP28" s="210"/>
      <c r="BQ28" s="207">
        <v>22</v>
      </c>
      <c r="BR28" s="208"/>
      <c r="BS28" s="1011" t="s">
        <v>541</v>
      </c>
      <c r="BT28" s="1012"/>
      <c r="BU28" s="1012"/>
      <c r="BV28" s="1012"/>
      <c r="BW28" s="1012"/>
      <c r="BX28" s="1012"/>
      <c r="BY28" s="1012"/>
      <c r="BZ28" s="1012"/>
      <c r="CA28" s="1012"/>
      <c r="CB28" s="1012"/>
      <c r="CC28" s="1012"/>
      <c r="CD28" s="1012"/>
      <c r="CE28" s="1012"/>
      <c r="CF28" s="1012"/>
      <c r="CG28" s="1013"/>
      <c r="CH28" s="1046">
        <v>-39</v>
      </c>
      <c r="CI28" s="1047"/>
      <c r="CJ28" s="1047"/>
      <c r="CK28" s="1047"/>
      <c r="CL28" s="1048"/>
      <c r="CM28" s="1046">
        <v>615</v>
      </c>
      <c r="CN28" s="1047"/>
      <c r="CO28" s="1047"/>
      <c r="CP28" s="1047"/>
      <c r="CQ28" s="1048"/>
      <c r="CR28" s="1046">
        <v>500</v>
      </c>
      <c r="CS28" s="1047"/>
      <c r="CT28" s="1047"/>
      <c r="CU28" s="1047"/>
      <c r="CV28" s="1048"/>
      <c r="CW28" s="1046" t="s">
        <v>520</v>
      </c>
      <c r="CX28" s="1047"/>
      <c r="CY28" s="1047"/>
      <c r="CZ28" s="1047"/>
      <c r="DA28" s="1048"/>
      <c r="DB28" s="1046" t="s">
        <v>520</v>
      </c>
      <c r="DC28" s="1047"/>
      <c r="DD28" s="1047"/>
      <c r="DE28" s="1047"/>
      <c r="DF28" s="1048"/>
      <c r="DG28" s="1046" t="s">
        <v>430</v>
      </c>
      <c r="DH28" s="1047"/>
      <c r="DI28" s="1047"/>
      <c r="DJ28" s="1047"/>
      <c r="DK28" s="1048"/>
      <c r="DL28" s="1046" t="s">
        <v>430</v>
      </c>
      <c r="DM28" s="1047"/>
      <c r="DN28" s="1047"/>
      <c r="DO28" s="1047"/>
      <c r="DP28" s="1048"/>
      <c r="DQ28" s="986" t="s">
        <v>430</v>
      </c>
      <c r="DR28" s="987"/>
      <c r="DS28" s="987"/>
      <c r="DT28" s="987"/>
      <c r="DU28" s="988"/>
      <c r="DV28" s="989"/>
      <c r="DW28" s="990"/>
      <c r="DX28" s="990"/>
      <c r="DY28" s="990"/>
      <c r="DZ28" s="991"/>
      <c r="EA28" s="191"/>
    </row>
    <row r="29" spans="1:131" s="192" customFormat="1" ht="26.25" customHeight="1">
      <c r="A29" s="211">
        <v>2</v>
      </c>
      <c r="B29" s="1040" t="s">
        <v>505</v>
      </c>
      <c r="C29" s="1041"/>
      <c r="D29" s="1041"/>
      <c r="E29" s="1041"/>
      <c r="F29" s="1041"/>
      <c r="G29" s="1041"/>
      <c r="H29" s="1041"/>
      <c r="I29" s="1041"/>
      <c r="J29" s="1041"/>
      <c r="K29" s="1041"/>
      <c r="L29" s="1041"/>
      <c r="M29" s="1041"/>
      <c r="N29" s="1041"/>
      <c r="O29" s="1041"/>
      <c r="P29" s="1042"/>
      <c r="Q29" s="1050">
        <v>19029</v>
      </c>
      <c r="R29" s="1044"/>
      <c r="S29" s="1044"/>
      <c r="T29" s="1044"/>
      <c r="U29" s="1044"/>
      <c r="V29" s="1044">
        <v>22238</v>
      </c>
      <c r="W29" s="1044"/>
      <c r="X29" s="1044"/>
      <c r="Y29" s="1044"/>
      <c r="Z29" s="1044"/>
      <c r="AA29" s="1044">
        <v>-3210</v>
      </c>
      <c r="AB29" s="1044"/>
      <c r="AC29" s="1044"/>
      <c r="AD29" s="1044"/>
      <c r="AE29" s="1051"/>
      <c r="AF29" s="1043">
        <v>121283</v>
      </c>
      <c r="AG29" s="1044"/>
      <c r="AH29" s="1044"/>
      <c r="AI29" s="1044"/>
      <c r="AJ29" s="1045"/>
      <c r="AK29" s="977">
        <v>3361</v>
      </c>
      <c r="AL29" s="968"/>
      <c r="AM29" s="968"/>
      <c r="AN29" s="968"/>
      <c r="AO29" s="968"/>
      <c r="AP29" s="968">
        <v>363008</v>
      </c>
      <c r="AQ29" s="968"/>
      <c r="AR29" s="968"/>
      <c r="AS29" s="968"/>
      <c r="AT29" s="968"/>
      <c r="AU29" s="968">
        <v>218531</v>
      </c>
      <c r="AV29" s="968"/>
      <c r="AW29" s="968"/>
      <c r="AX29" s="968"/>
      <c r="AY29" s="968"/>
      <c r="AZ29" s="1049" t="s">
        <v>430</v>
      </c>
      <c r="BA29" s="1049"/>
      <c r="BB29" s="1049"/>
      <c r="BC29" s="1049"/>
      <c r="BD29" s="1049"/>
      <c r="BE29" s="1038" t="s">
        <v>504</v>
      </c>
      <c r="BF29" s="1038"/>
      <c r="BG29" s="1038"/>
      <c r="BH29" s="1038"/>
      <c r="BI29" s="1039"/>
      <c r="BJ29" s="197"/>
      <c r="BK29" s="197"/>
      <c r="BL29" s="197"/>
      <c r="BM29" s="197"/>
      <c r="BN29" s="197"/>
      <c r="BO29" s="210"/>
      <c r="BP29" s="210"/>
      <c r="BQ29" s="207">
        <v>23</v>
      </c>
      <c r="BR29" s="208"/>
      <c r="BS29" s="1011" t="s">
        <v>542</v>
      </c>
      <c r="BT29" s="1012"/>
      <c r="BU29" s="1012"/>
      <c r="BV29" s="1012"/>
      <c r="BW29" s="1012"/>
      <c r="BX29" s="1012"/>
      <c r="BY29" s="1012"/>
      <c r="BZ29" s="1012"/>
      <c r="CA29" s="1012"/>
      <c r="CB29" s="1012"/>
      <c r="CC29" s="1012"/>
      <c r="CD29" s="1012"/>
      <c r="CE29" s="1012"/>
      <c r="CF29" s="1012"/>
      <c r="CG29" s="1013"/>
      <c r="CH29" s="1046">
        <v>962</v>
      </c>
      <c r="CI29" s="1047"/>
      <c r="CJ29" s="1047"/>
      <c r="CK29" s="1047"/>
      <c r="CL29" s="1048"/>
      <c r="CM29" s="1046">
        <v>7732</v>
      </c>
      <c r="CN29" s="1047"/>
      <c r="CO29" s="1047"/>
      <c r="CP29" s="1047"/>
      <c r="CQ29" s="1048"/>
      <c r="CR29" s="1046">
        <v>300</v>
      </c>
      <c r="CS29" s="1047"/>
      <c r="CT29" s="1047"/>
      <c r="CU29" s="1047"/>
      <c r="CV29" s="1048"/>
      <c r="CW29" s="1046">
        <v>33</v>
      </c>
      <c r="CX29" s="1047"/>
      <c r="CY29" s="1047"/>
      <c r="CZ29" s="1047"/>
      <c r="DA29" s="1048"/>
      <c r="DB29" s="1046" t="s">
        <v>520</v>
      </c>
      <c r="DC29" s="1047"/>
      <c r="DD29" s="1047"/>
      <c r="DE29" s="1047"/>
      <c r="DF29" s="1048"/>
      <c r="DG29" s="1046" t="s">
        <v>430</v>
      </c>
      <c r="DH29" s="1047"/>
      <c r="DI29" s="1047"/>
      <c r="DJ29" s="1047"/>
      <c r="DK29" s="1048"/>
      <c r="DL29" s="1046" t="s">
        <v>430</v>
      </c>
      <c r="DM29" s="1047"/>
      <c r="DN29" s="1047"/>
      <c r="DO29" s="1047"/>
      <c r="DP29" s="1048"/>
      <c r="DQ29" s="986" t="s">
        <v>430</v>
      </c>
      <c r="DR29" s="987"/>
      <c r="DS29" s="987"/>
      <c r="DT29" s="987"/>
      <c r="DU29" s="988"/>
      <c r="DV29" s="989"/>
      <c r="DW29" s="990"/>
      <c r="DX29" s="990"/>
      <c r="DY29" s="990"/>
      <c r="DZ29" s="991"/>
      <c r="EA29" s="191"/>
    </row>
    <row r="30" spans="1:131" s="192" customFormat="1" ht="26.25" customHeight="1">
      <c r="A30" s="211">
        <v>3</v>
      </c>
      <c r="B30" s="1040" t="s">
        <v>506</v>
      </c>
      <c r="C30" s="1041"/>
      <c r="D30" s="1041"/>
      <c r="E30" s="1041"/>
      <c r="F30" s="1041"/>
      <c r="G30" s="1041"/>
      <c r="H30" s="1041"/>
      <c r="I30" s="1041"/>
      <c r="J30" s="1041"/>
      <c r="K30" s="1041"/>
      <c r="L30" s="1041"/>
      <c r="M30" s="1041"/>
      <c r="N30" s="1041"/>
      <c r="O30" s="1041"/>
      <c r="P30" s="1042"/>
      <c r="Q30" s="1060">
        <v>4497</v>
      </c>
      <c r="R30" s="1061"/>
      <c r="S30" s="1061"/>
      <c r="T30" s="1061"/>
      <c r="U30" s="1062"/>
      <c r="V30" s="1051">
        <v>3087</v>
      </c>
      <c r="W30" s="1061"/>
      <c r="X30" s="1061"/>
      <c r="Y30" s="1061"/>
      <c r="Z30" s="1062"/>
      <c r="AA30" s="1051">
        <v>1410</v>
      </c>
      <c r="AB30" s="1061"/>
      <c r="AC30" s="1061"/>
      <c r="AD30" s="1061"/>
      <c r="AE30" s="1063"/>
      <c r="AF30" s="1064">
        <v>25776</v>
      </c>
      <c r="AG30" s="1061"/>
      <c r="AH30" s="1061"/>
      <c r="AI30" s="1061"/>
      <c r="AJ30" s="1063"/>
      <c r="AK30" s="1065">
        <v>0</v>
      </c>
      <c r="AL30" s="976"/>
      <c r="AM30" s="976"/>
      <c r="AN30" s="976"/>
      <c r="AO30" s="977"/>
      <c r="AP30" s="978">
        <v>406</v>
      </c>
      <c r="AQ30" s="976"/>
      <c r="AR30" s="976"/>
      <c r="AS30" s="976"/>
      <c r="AT30" s="977"/>
      <c r="AU30" s="978" t="s">
        <v>430</v>
      </c>
      <c r="AV30" s="976"/>
      <c r="AW30" s="976"/>
      <c r="AX30" s="976"/>
      <c r="AY30" s="977"/>
      <c r="AZ30" s="1055" t="s">
        <v>430</v>
      </c>
      <c r="BA30" s="1056"/>
      <c r="BB30" s="1056"/>
      <c r="BC30" s="1056"/>
      <c r="BD30" s="1057"/>
      <c r="BE30" s="1058" t="s">
        <v>504</v>
      </c>
      <c r="BF30" s="972"/>
      <c r="BG30" s="972"/>
      <c r="BH30" s="972"/>
      <c r="BI30" s="1059"/>
      <c r="BJ30" s="197"/>
      <c r="BK30" s="197"/>
      <c r="BL30" s="197"/>
      <c r="BM30" s="197"/>
      <c r="BN30" s="197"/>
      <c r="BO30" s="210"/>
      <c r="BP30" s="210"/>
      <c r="BQ30" s="207">
        <v>24</v>
      </c>
      <c r="BR30" s="208"/>
      <c r="BS30" s="1011" t="s">
        <v>543</v>
      </c>
      <c r="BT30" s="1012"/>
      <c r="BU30" s="1012"/>
      <c r="BV30" s="1012"/>
      <c r="BW30" s="1012"/>
      <c r="BX30" s="1012"/>
      <c r="BY30" s="1012"/>
      <c r="BZ30" s="1012"/>
      <c r="CA30" s="1012"/>
      <c r="CB30" s="1012"/>
      <c r="CC30" s="1012"/>
      <c r="CD30" s="1012"/>
      <c r="CE30" s="1012"/>
      <c r="CF30" s="1012"/>
      <c r="CG30" s="1013"/>
      <c r="CH30" s="1046">
        <v>11592</v>
      </c>
      <c r="CI30" s="1047"/>
      <c r="CJ30" s="1047"/>
      <c r="CK30" s="1047"/>
      <c r="CL30" s="1048"/>
      <c r="CM30" s="1046">
        <v>409488</v>
      </c>
      <c r="CN30" s="1047"/>
      <c r="CO30" s="1047"/>
      <c r="CP30" s="1047"/>
      <c r="CQ30" s="1048"/>
      <c r="CR30" s="1046">
        <v>105</v>
      </c>
      <c r="CS30" s="1047"/>
      <c r="CT30" s="1047"/>
      <c r="CU30" s="1047"/>
      <c r="CV30" s="1048"/>
      <c r="CW30" s="1046">
        <v>2381</v>
      </c>
      <c r="CX30" s="1047"/>
      <c r="CY30" s="1047"/>
      <c r="CZ30" s="1047"/>
      <c r="DA30" s="1048"/>
      <c r="DB30" s="1046">
        <v>411561</v>
      </c>
      <c r="DC30" s="1047"/>
      <c r="DD30" s="1047"/>
      <c r="DE30" s="1047"/>
      <c r="DF30" s="1048"/>
      <c r="DG30" s="1046" t="s">
        <v>430</v>
      </c>
      <c r="DH30" s="1047"/>
      <c r="DI30" s="1047"/>
      <c r="DJ30" s="1047"/>
      <c r="DK30" s="1048"/>
      <c r="DL30" s="1046" t="s">
        <v>430</v>
      </c>
      <c r="DM30" s="1047"/>
      <c r="DN30" s="1047"/>
      <c r="DO30" s="1047"/>
      <c r="DP30" s="1048"/>
      <c r="DQ30" s="986" t="s">
        <v>430</v>
      </c>
      <c r="DR30" s="987"/>
      <c r="DS30" s="987"/>
      <c r="DT30" s="987"/>
      <c r="DU30" s="988"/>
      <c r="DV30" s="989"/>
      <c r="DW30" s="990"/>
      <c r="DX30" s="990"/>
      <c r="DY30" s="990"/>
      <c r="DZ30" s="991"/>
      <c r="EA30" s="191"/>
    </row>
    <row r="31" spans="1:131" s="192" customFormat="1" ht="26.25" customHeight="1">
      <c r="A31" s="211">
        <v>4</v>
      </c>
      <c r="B31" s="1040" t="s">
        <v>507</v>
      </c>
      <c r="C31" s="1041"/>
      <c r="D31" s="1041"/>
      <c r="E31" s="1041"/>
      <c r="F31" s="1041"/>
      <c r="G31" s="1041"/>
      <c r="H31" s="1041"/>
      <c r="I31" s="1041"/>
      <c r="J31" s="1041"/>
      <c r="K31" s="1041"/>
      <c r="L31" s="1041"/>
      <c r="M31" s="1041"/>
      <c r="N31" s="1041"/>
      <c r="O31" s="1041"/>
      <c r="P31" s="1042"/>
      <c r="Q31" s="1060">
        <v>52207</v>
      </c>
      <c r="R31" s="1061"/>
      <c r="S31" s="1061"/>
      <c r="T31" s="1061"/>
      <c r="U31" s="1062"/>
      <c r="V31" s="1051">
        <v>51214</v>
      </c>
      <c r="W31" s="1061"/>
      <c r="X31" s="1061"/>
      <c r="Y31" s="1061"/>
      <c r="Z31" s="1062"/>
      <c r="AA31" s="1051">
        <v>992</v>
      </c>
      <c r="AB31" s="1061"/>
      <c r="AC31" s="1061"/>
      <c r="AD31" s="1061"/>
      <c r="AE31" s="1063"/>
      <c r="AF31" s="1064">
        <v>26411</v>
      </c>
      <c r="AG31" s="1061"/>
      <c r="AH31" s="1061"/>
      <c r="AI31" s="1061"/>
      <c r="AJ31" s="1063"/>
      <c r="AK31" s="1065">
        <v>2331</v>
      </c>
      <c r="AL31" s="976"/>
      <c r="AM31" s="976"/>
      <c r="AN31" s="976"/>
      <c r="AO31" s="977"/>
      <c r="AP31" s="978">
        <v>44162</v>
      </c>
      <c r="AQ31" s="976"/>
      <c r="AR31" s="976"/>
      <c r="AS31" s="976"/>
      <c r="AT31" s="977"/>
      <c r="AU31" s="978" t="s">
        <v>430</v>
      </c>
      <c r="AV31" s="976"/>
      <c r="AW31" s="976"/>
      <c r="AX31" s="976"/>
      <c r="AY31" s="977"/>
      <c r="AZ31" s="1055" t="s">
        <v>430</v>
      </c>
      <c r="BA31" s="1056"/>
      <c r="BB31" s="1056"/>
      <c r="BC31" s="1056"/>
      <c r="BD31" s="1057"/>
      <c r="BE31" s="1058" t="s">
        <v>504</v>
      </c>
      <c r="BF31" s="972"/>
      <c r="BG31" s="972"/>
      <c r="BH31" s="972"/>
      <c r="BI31" s="1059"/>
      <c r="BJ31" s="197"/>
      <c r="BK31" s="197"/>
      <c r="BL31" s="197"/>
      <c r="BM31" s="197"/>
      <c r="BN31" s="197"/>
      <c r="BO31" s="210"/>
      <c r="BP31" s="210"/>
      <c r="BQ31" s="207">
        <v>25</v>
      </c>
      <c r="BR31" s="208"/>
      <c r="BS31" s="1011" t="s">
        <v>544</v>
      </c>
      <c r="BT31" s="1012"/>
      <c r="BU31" s="1012"/>
      <c r="BV31" s="1012"/>
      <c r="BW31" s="1012"/>
      <c r="BX31" s="1012"/>
      <c r="BY31" s="1012"/>
      <c r="BZ31" s="1012"/>
      <c r="CA31" s="1012"/>
      <c r="CB31" s="1012"/>
      <c r="CC31" s="1012"/>
      <c r="CD31" s="1012"/>
      <c r="CE31" s="1012"/>
      <c r="CF31" s="1012"/>
      <c r="CG31" s="1013"/>
      <c r="CH31" s="1046">
        <v>290</v>
      </c>
      <c r="CI31" s="1047"/>
      <c r="CJ31" s="1047"/>
      <c r="CK31" s="1047"/>
      <c r="CL31" s="1048"/>
      <c r="CM31" s="1046">
        <v>6894</v>
      </c>
      <c r="CN31" s="1047"/>
      <c r="CO31" s="1047"/>
      <c r="CP31" s="1047"/>
      <c r="CQ31" s="1048"/>
      <c r="CR31" s="1046">
        <v>50</v>
      </c>
      <c r="CS31" s="1047"/>
      <c r="CT31" s="1047"/>
      <c r="CU31" s="1047"/>
      <c r="CV31" s="1048"/>
      <c r="CW31" s="1046" t="s">
        <v>520</v>
      </c>
      <c r="CX31" s="1047"/>
      <c r="CY31" s="1047"/>
      <c r="CZ31" s="1047"/>
      <c r="DA31" s="1048"/>
      <c r="DB31" s="1046" t="s">
        <v>520</v>
      </c>
      <c r="DC31" s="1047"/>
      <c r="DD31" s="1047"/>
      <c r="DE31" s="1047"/>
      <c r="DF31" s="1048"/>
      <c r="DG31" s="1046" t="s">
        <v>430</v>
      </c>
      <c r="DH31" s="1047"/>
      <c r="DI31" s="1047"/>
      <c r="DJ31" s="1047"/>
      <c r="DK31" s="1048"/>
      <c r="DL31" s="1046" t="s">
        <v>430</v>
      </c>
      <c r="DM31" s="1047"/>
      <c r="DN31" s="1047"/>
      <c r="DO31" s="1047"/>
      <c r="DP31" s="1048"/>
      <c r="DQ31" s="986" t="s">
        <v>430</v>
      </c>
      <c r="DR31" s="987"/>
      <c r="DS31" s="987"/>
      <c r="DT31" s="987"/>
      <c r="DU31" s="988"/>
      <c r="DV31" s="989"/>
      <c r="DW31" s="990"/>
      <c r="DX31" s="990"/>
      <c r="DY31" s="990"/>
      <c r="DZ31" s="991"/>
      <c r="EA31" s="191"/>
    </row>
    <row r="32" spans="1:131" s="192" customFormat="1" ht="26.25" customHeight="1">
      <c r="A32" s="211">
        <v>5</v>
      </c>
      <c r="B32" s="1040" t="s">
        <v>508</v>
      </c>
      <c r="C32" s="1041"/>
      <c r="D32" s="1041"/>
      <c r="E32" s="1041"/>
      <c r="F32" s="1041"/>
      <c r="G32" s="1041"/>
      <c r="H32" s="1041"/>
      <c r="I32" s="1041"/>
      <c r="J32" s="1041"/>
      <c r="K32" s="1041"/>
      <c r="L32" s="1041"/>
      <c r="M32" s="1041"/>
      <c r="N32" s="1041"/>
      <c r="O32" s="1041"/>
      <c r="P32" s="1042"/>
      <c r="Q32" s="1050">
        <v>164039</v>
      </c>
      <c r="R32" s="1044"/>
      <c r="S32" s="1044"/>
      <c r="T32" s="1044"/>
      <c r="U32" s="1044"/>
      <c r="V32" s="1044">
        <v>131128</v>
      </c>
      <c r="W32" s="1044"/>
      <c r="X32" s="1044"/>
      <c r="Y32" s="1044"/>
      <c r="Z32" s="1044"/>
      <c r="AA32" s="1044">
        <v>32911</v>
      </c>
      <c r="AB32" s="1044"/>
      <c r="AC32" s="1044"/>
      <c r="AD32" s="1044"/>
      <c r="AE32" s="1051"/>
      <c r="AF32" s="1043">
        <v>159464</v>
      </c>
      <c r="AG32" s="1044"/>
      <c r="AH32" s="1044"/>
      <c r="AI32" s="1044"/>
      <c r="AJ32" s="1045"/>
      <c r="AK32" s="977">
        <v>11103</v>
      </c>
      <c r="AL32" s="968"/>
      <c r="AM32" s="968"/>
      <c r="AN32" s="968"/>
      <c r="AO32" s="968"/>
      <c r="AP32" s="968">
        <v>373609</v>
      </c>
      <c r="AQ32" s="968"/>
      <c r="AR32" s="968"/>
      <c r="AS32" s="968"/>
      <c r="AT32" s="968"/>
      <c r="AU32" s="968">
        <v>21669</v>
      </c>
      <c r="AV32" s="968"/>
      <c r="AW32" s="968"/>
      <c r="AX32" s="968"/>
      <c r="AY32" s="968"/>
      <c r="AZ32" s="1049" t="s">
        <v>430</v>
      </c>
      <c r="BA32" s="1049"/>
      <c r="BB32" s="1049"/>
      <c r="BC32" s="1049"/>
      <c r="BD32" s="1049"/>
      <c r="BE32" s="1038" t="s">
        <v>504</v>
      </c>
      <c r="BF32" s="1038"/>
      <c r="BG32" s="1038"/>
      <c r="BH32" s="1038"/>
      <c r="BI32" s="1039"/>
      <c r="BJ32" s="197"/>
      <c r="BK32" s="197"/>
      <c r="BL32" s="197"/>
      <c r="BM32" s="197"/>
      <c r="BN32" s="197"/>
      <c r="BO32" s="210"/>
      <c r="BP32" s="210"/>
      <c r="BQ32" s="207">
        <v>26</v>
      </c>
      <c r="BR32" s="208"/>
      <c r="BS32" s="1011" t="s">
        <v>545</v>
      </c>
      <c r="BT32" s="1012"/>
      <c r="BU32" s="1012"/>
      <c r="BV32" s="1012"/>
      <c r="BW32" s="1012"/>
      <c r="BX32" s="1012"/>
      <c r="BY32" s="1012"/>
      <c r="BZ32" s="1012"/>
      <c r="CA32" s="1012"/>
      <c r="CB32" s="1012"/>
      <c r="CC32" s="1012"/>
      <c r="CD32" s="1012"/>
      <c r="CE32" s="1012"/>
      <c r="CF32" s="1012"/>
      <c r="CG32" s="1013"/>
      <c r="CH32" s="1046">
        <v>376</v>
      </c>
      <c r="CI32" s="1047"/>
      <c r="CJ32" s="1047"/>
      <c r="CK32" s="1047"/>
      <c r="CL32" s="1048"/>
      <c r="CM32" s="1046">
        <v>4320</v>
      </c>
      <c r="CN32" s="1047"/>
      <c r="CO32" s="1047"/>
      <c r="CP32" s="1047"/>
      <c r="CQ32" s="1048"/>
      <c r="CR32" s="1046">
        <v>459</v>
      </c>
      <c r="CS32" s="1047"/>
      <c r="CT32" s="1047"/>
      <c r="CU32" s="1047"/>
      <c r="CV32" s="1048"/>
      <c r="CW32" s="1046" t="s">
        <v>520</v>
      </c>
      <c r="CX32" s="1047"/>
      <c r="CY32" s="1047"/>
      <c r="CZ32" s="1047"/>
      <c r="DA32" s="1048"/>
      <c r="DB32" s="1046">
        <v>2604</v>
      </c>
      <c r="DC32" s="1047"/>
      <c r="DD32" s="1047"/>
      <c r="DE32" s="1047"/>
      <c r="DF32" s="1048"/>
      <c r="DG32" s="1046" t="s">
        <v>430</v>
      </c>
      <c r="DH32" s="1047"/>
      <c r="DI32" s="1047"/>
      <c r="DJ32" s="1047"/>
      <c r="DK32" s="1048"/>
      <c r="DL32" s="1046" t="s">
        <v>430</v>
      </c>
      <c r="DM32" s="1047"/>
      <c r="DN32" s="1047"/>
      <c r="DO32" s="1047"/>
      <c r="DP32" s="1048"/>
      <c r="DQ32" s="986" t="s">
        <v>430</v>
      </c>
      <c r="DR32" s="987"/>
      <c r="DS32" s="987"/>
      <c r="DT32" s="987"/>
      <c r="DU32" s="988"/>
      <c r="DV32" s="989"/>
      <c r="DW32" s="990"/>
      <c r="DX32" s="990"/>
      <c r="DY32" s="990"/>
      <c r="DZ32" s="991"/>
      <c r="EA32" s="191"/>
    </row>
    <row r="33" spans="1:131" s="192" customFormat="1" ht="26.25" customHeight="1">
      <c r="A33" s="211">
        <v>6</v>
      </c>
      <c r="B33" s="1040" t="s">
        <v>509</v>
      </c>
      <c r="C33" s="1041"/>
      <c r="D33" s="1041"/>
      <c r="E33" s="1041"/>
      <c r="F33" s="1041"/>
      <c r="G33" s="1041"/>
      <c r="H33" s="1041"/>
      <c r="I33" s="1041"/>
      <c r="J33" s="1041"/>
      <c r="K33" s="1041"/>
      <c r="L33" s="1041"/>
      <c r="M33" s="1041"/>
      <c r="N33" s="1041"/>
      <c r="O33" s="1041"/>
      <c r="P33" s="1042"/>
      <c r="Q33" s="1050">
        <v>1671</v>
      </c>
      <c r="R33" s="1044"/>
      <c r="S33" s="1044"/>
      <c r="T33" s="1044"/>
      <c r="U33" s="1044"/>
      <c r="V33" s="1044">
        <v>901</v>
      </c>
      <c r="W33" s="1044"/>
      <c r="X33" s="1044"/>
      <c r="Y33" s="1044"/>
      <c r="Z33" s="1044"/>
      <c r="AA33" s="1044">
        <v>770</v>
      </c>
      <c r="AB33" s="1044"/>
      <c r="AC33" s="1044"/>
      <c r="AD33" s="1044"/>
      <c r="AE33" s="1051"/>
      <c r="AF33" s="1043">
        <v>4072</v>
      </c>
      <c r="AG33" s="1044"/>
      <c r="AH33" s="1044"/>
      <c r="AI33" s="1044"/>
      <c r="AJ33" s="1045"/>
      <c r="AK33" s="977">
        <v>1</v>
      </c>
      <c r="AL33" s="968"/>
      <c r="AM33" s="968"/>
      <c r="AN33" s="968"/>
      <c r="AO33" s="968"/>
      <c r="AP33" s="968" t="s">
        <v>430</v>
      </c>
      <c r="AQ33" s="968"/>
      <c r="AR33" s="968"/>
      <c r="AS33" s="968"/>
      <c r="AT33" s="968"/>
      <c r="AU33" s="968" t="s">
        <v>430</v>
      </c>
      <c r="AV33" s="968"/>
      <c r="AW33" s="968"/>
      <c r="AX33" s="968"/>
      <c r="AY33" s="968"/>
      <c r="AZ33" s="1049" t="s">
        <v>430</v>
      </c>
      <c r="BA33" s="1049"/>
      <c r="BB33" s="1049"/>
      <c r="BC33" s="1049"/>
      <c r="BD33" s="1049"/>
      <c r="BE33" s="1038" t="s">
        <v>504</v>
      </c>
      <c r="BF33" s="1038"/>
      <c r="BG33" s="1038"/>
      <c r="BH33" s="1038"/>
      <c r="BI33" s="1039"/>
      <c r="BJ33" s="197"/>
      <c r="BK33" s="197"/>
      <c r="BL33" s="197"/>
      <c r="BM33" s="197"/>
      <c r="BN33" s="197"/>
      <c r="BO33" s="210"/>
      <c r="BP33" s="210"/>
      <c r="BQ33" s="207">
        <v>27</v>
      </c>
      <c r="BR33" s="208"/>
      <c r="BS33" s="1011" t="s">
        <v>546</v>
      </c>
      <c r="BT33" s="1012"/>
      <c r="BU33" s="1012"/>
      <c r="BV33" s="1012"/>
      <c r="BW33" s="1012"/>
      <c r="BX33" s="1012"/>
      <c r="BY33" s="1012"/>
      <c r="BZ33" s="1012"/>
      <c r="CA33" s="1012"/>
      <c r="CB33" s="1012"/>
      <c r="CC33" s="1012"/>
      <c r="CD33" s="1012"/>
      <c r="CE33" s="1012"/>
      <c r="CF33" s="1012"/>
      <c r="CG33" s="1013"/>
      <c r="CH33" s="1046">
        <v>120</v>
      </c>
      <c r="CI33" s="1047"/>
      <c r="CJ33" s="1047"/>
      <c r="CK33" s="1047"/>
      <c r="CL33" s="1048"/>
      <c r="CM33" s="1046">
        <v>9374</v>
      </c>
      <c r="CN33" s="1047"/>
      <c r="CO33" s="1047"/>
      <c r="CP33" s="1047"/>
      <c r="CQ33" s="1048"/>
      <c r="CR33" s="1046">
        <v>3500</v>
      </c>
      <c r="CS33" s="1047"/>
      <c r="CT33" s="1047"/>
      <c r="CU33" s="1047"/>
      <c r="CV33" s="1048"/>
      <c r="CW33" s="1046" t="s">
        <v>520</v>
      </c>
      <c r="CX33" s="1047"/>
      <c r="CY33" s="1047"/>
      <c r="CZ33" s="1047"/>
      <c r="DA33" s="1048"/>
      <c r="DB33" s="1046" t="s">
        <v>520</v>
      </c>
      <c r="DC33" s="1047"/>
      <c r="DD33" s="1047"/>
      <c r="DE33" s="1047"/>
      <c r="DF33" s="1048"/>
      <c r="DG33" s="1046" t="s">
        <v>430</v>
      </c>
      <c r="DH33" s="1047"/>
      <c r="DI33" s="1047"/>
      <c r="DJ33" s="1047"/>
      <c r="DK33" s="1048"/>
      <c r="DL33" s="1046" t="s">
        <v>430</v>
      </c>
      <c r="DM33" s="1047"/>
      <c r="DN33" s="1047"/>
      <c r="DO33" s="1047"/>
      <c r="DP33" s="1048"/>
      <c r="DQ33" s="986" t="s">
        <v>430</v>
      </c>
      <c r="DR33" s="987"/>
      <c r="DS33" s="987"/>
      <c r="DT33" s="987"/>
      <c r="DU33" s="988"/>
      <c r="DV33" s="989"/>
      <c r="DW33" s="990"/>
      <c r="DX33" s="990"/>
      <c r="DY33" s="990"/>
      <c r="DZ33" s="991"/>
      <c r="EA33" s="191"/>
    </row>
    <row r="34" spans="1:131" s="192" customFormat="1" ht="26.25" customHeight="1">
      <c r="A34" s="211">
        <v>7</v>
      </c>
      <c r="B34" s="1040" t="s">
        <v>510</v>
      </c>
      <c r="C34" s="1041"/>
      <c r="D34" s="1041"/>
      <c r="E34" s="1041"/>
      <c r="F34" s="1041"/>
      <c r="G34" s="1041"/>
      <c r="H34" s="1041"/>
      <c r="I34" s="1041"/>
      <c r="J34" s="1041"/>
      <c r="K34" s="1041"/>
      <c r="L34" s="1041"/>
      <c r="M34" s="1041"/>
      <c r="N34" s="1041"/>
      <c r="O34" s="1041"/>
      <c r="P34" s="1042"/>
      <c r="Q34" s="1050">
        <v>336595</v>
      </c>
      <c r="R34" s="1044"/>
      <c r="S34" s="1044"/>
      <c r="T34" s="1044"/>
      <c r="U34" s="1044"/>
      <c r="V34" s="1044">
        <v>303059</v>
      </c>
      <c r="W34" s="1044"/>
      <c r="X34" s="1044"/>
      <c r="Y34" s="1044"/>
      <c r="Z34" s="1044"/>
      <c r="AA34" s="1044">
        <v>33537</v>
      </c>
      <c r="AB34" s="1044"/>
      <c r="AC34" s="1044"/>
      <c r="AD34" s="1044"/>
      <c r="AE34" s="1051"/>
      <c r="AF34" s="1043">
        <v>97579</v>
      </c>
      <c r="AG34" s="1044"/>
      <c r="AH34" s="1044"/>
      <c r="AI34" s="1044"/>
      <c r="AJ34" s="1045"/>
      <c r="AK34" s="977">
        <v>3962</v>
      </c>
      <c r="AL34" s="968"/>
      <c r="AM34" s="968"/>
      <c r="AN34" s="968"/>
      <c r="AO34" s="968"/>
      <c r="AP34" s="968">
        <v>223253</v>
      </c>
      <c r="AQ34" s="968"/>
      <c r="AR34" s="968"/>
      <c r="AS34" s="968"/>
      <c r="AT34" s="968"/>
      <c r="AU34" s="968">
        <v>9153</v>
      </c>
      <c r="AV34" s="968"/>
      <c r="AW34" s="968"/>
      <c r="AX34" s="968"/>
      <c r="AY34" s="968"/>
      <c r="AZ34" s="1049" t="s">
        <v>430</v>
      </c>
      <c r="BA34" s="1049"/>
      <c r="BB34" s="1049"/>
      <c r="BC34" s="1049"/>
      <c r="BD34" s="1049"/>
      <c r="BE34" s="1038" t="s">
        <v>504</v>
      </c>
      <c r="BF34" s="1038"/>
      <c r="BG34" s="1038"/>
      <c r="BH34" s="1038"/>
      <c r="BI34" s="1039"/>
      <c r="BJ34" s="197"/>
      <c r="BK34" s="197"/>
      <c r="BL34" s="197"/>
      <c r="BM34" s="197"/>
      <c r="BN34" s="197"/>
      <c r="BO34" s="210"/>
      <c r="BP34" s="210"/>
      <c r="BQ34" s="207">
        <v>28</v>
      </c>
      <c r="BR34" s="208"/>
      <c r="BS34" s="1011" t="s">
        <v>547</v>
      </c>
      <c r="BT34" s="1012"/>
      <c r="BU34" s="1012"/>
      <c r="BV34" s="1012"/>
      <c r="BW34" s="1012"/>
      <c r="BX34" s="1012"/>
      <c r="BY34" s="1012"/>
      <c r="BZ34" s="1012"/>
      <c r="CA34" s="1012"/>
      <c r="CB34" s="1012"/>
      <c r="CC34" s="1012"/>
      <c r="CD34" s="1012"/>
      <c r="CE34" s="1012"/>
      <c r="CF34" s="1012"/>
      <c r="CG34" s="1013"/>
      <c r="CH34" s="1046">
        <v>81</v>
      </c>
      <c r="CI34" s="1047"/>
      <c r="CJ34" s="1047"/>
      <c r="CK34" s="1047"/>
      <c r="CL34" s="1048"/>
      <c r="CM34" s="1046">
        <v>930</v>
      </c>
      <c r="CN34" s="1047"/>
      <c r="CO34" s="1047"/>
      <c r="CP34" s="1047"/>
      <c r="CQ34" s="1048"/>
      <c r="CR34" s="1046">
        <v>159</v>
      </c>
      <c r="CS34" s="1047"/>
      <c r="CT34" s="1047"/>
      <c r="CU34" s="1047"/>
      <c r="CV34" s="1048"/>
      <c r="CW34" s="1046" t="s">
        <v>520</v>
      </c>
      <c r="CX34" s="1047"/>
      <c r="CY34" s="1047"/>
      <c r="CZ34" s="1047"/>
      <c r="DA34" s="1048"/>
      <c r="DB34" s="1046" t="s">
        <v>520</v>
      </c>
      <c r="DC34" s="1047"/>
      <c r="DD34" s="1047"/>
      <c r="DE34" s="1047"/>
      <c r="DF34" s="1048"/>
      <c r="DG34" s="1046" t="s">
        <v>430</v>
      </c>
      <c r="DH34" s="1047"/>
      <c r="DI34" s="1047"/>
      <c r="DJ34" s="1047"/>
      <c r="DK34" s="1048"/>
      <c r="DL34" s="1046" t="s">
        <v>430</v>
      </c>
      <c r="DM34" s="1047"/>
      <c r="DN34" s="1047"/>
      <c r="DO34" s="1047"/>
      <c r="DP34" s="1048"/>
      <c r="DQ34" s="986" t="s">
        <v>430</v>
      </c>
      <c r="DR34" s="987"/>
      <c r="DS34" s="987"/>
      <c r="DT34" s="987"/>
      <c r="DU34" s="988"/>
      <c r="DV34" s="989"/>
      <c r="DW34" s="990"/>
      <c r="DX34" s="990"/>
      <c r="DY34" s="990"/>
      <c r="DZ34" s="991"/>
      <c r="EA34" s="191"/>
    </row>
    <row r="35" spans="1:131" s="192" customFormat="1" ht="26.25" customHeight="1">
      <c r="A35" s="211">
        <v>8</v>
      </c>
      <c r="B35" s="1040" t="s">
        <v>511</v>
      </c>
      <c r="C35" s="1041"/>
      <c r="D35" s="1041"/>
      <c r="E35" s="1041"/>
      <c r="F35" s="1041"/>
      <c r="G35" s="1041"/>
      <c r="H35" s="1041"/>
      <c r="I35" s="1041"/>
      <c r="J35" s="1041"/>
      <c r="K35" s="1041"/>
      <c r="L35" s="1041"/>
      <c r="M35" s="1041"/>
      <c r="N35" s="1041"/>
      <c r="O35" s="1041"/>
      <c r="P35" s="1042"/>
      <c r="Q35" s="1050">
        <v>1651</v>
      </c>
      <c r="R35" s="1044"/>
      <c r="S35" s="1044"/>
      <c r="T35" s="1044"/>
      <c r="U35" s="1044"/>
      <c r="V35" s="1044">
        <v>1651</v>
      </c>
      <c r="W35" s="1044"/>
      <c r="X35" s="1044"/>
      <c r="Y35" s="1044"/>
      <c r="Z35" s="1044"/>
      <c r="AA35" s="1044" t="s">
        <v>430</v>
      </c>
      <c r="AB35" s="1044"/>
      <c r="AC35" s="1044"/>
      <c r="AD35" s="1044"/>
      <c r="AE35" s="1051"/>
      <c r="AF35" s="1043">
        <v>7397</v>
      </c>
      <c r="AG35" s="1044"/>
      <c r="AH35" s="1044"/>
      <c r="AI35" s="1044"/>
      <c r="AJ35" s="1045"/>
      <c r="AK35" s="977">
        <v>824</v>
      </c>
      <c r="AL35" s="968"/>
      <c r="AM35" s="968"/>
      <c r="AN35" s="968"/>
      <c r="AO35" s="968"/>
      <c r="AP35" s="968" t="s">
        <v>430</v>
      </c>
      <c r="AQ35" s="968"/>
      <c r="AR35" s="968"/>
      <c r="AS35" s="968"/>
      <c r="AT35" s="968"/>
      <c r="AU35" s="968" t="s">
        <v>430</v>
      </c>
      <c r="AV35" s="968"/>
      <c r="AW35" s="968"/>
      <c r="AX35" s="968"/>
      <c r="AY35" s="968"/>
      <c r="AZ35" s="1049" t="s">
        <v>430</v>
      </c>
      <c r="BA35" s="1049"/>
      <c r="BB35" s="1049"/>
      <c r="BC35" s="1049"/>
      <c r="BD35" s="1049"/>
      <c r="BE35" s="1038" t="s">
        <v>504</v>
      </c>
      <c r="BF35" s="1038"/>
      <c r="BG35" s="1038"/>
      <c r="BH35" s="1038"/>
      <c r="BI35" s="1039"/>
      <c r="BJ35" s="197"/>
      <c r="BK35" s="197"/>
      <c r="BL35" s="197"/>
      <c r="BM35" s="197"/>
      <c r="BN35" s="197"/>
      <c r="BO35" s="210"/>
      <c r="BP35" s="210"/>
      <c r="BQ35" s="207">
        <v>29</v>
      </c>
      <c r="BR35" s="208"/>
      <c r="BS35" s="1011" t="s">
        <v>548</v>
      </c>
      <c r="BT35" s="1012"/>
      <c r="BU35" s="1012"/>
      <c r="BV35" s="1012"/>
      <c r="BW35" s="1012"/>
      <c r="BX35" s="1012"/>
      <c r="BY35" s="1012"/>
      <c r="BZ35" s="1012"/>
      <c r="CA35" s="1012"/>
      <c r="CB35" s="1012"/>
      <c r="CC35" s="1012"/>
      <c r="CD35" s="1012"/>
      <c r="CE35" s="1012"/>
      <c r="CF35" s="1012"/>
      <c r="CG35" s="1013"/>
      <c r="CH35" s="1046">
        <v>9</v>
      </c>
      <c r="CI35" s="1047"/>
      <c r="CJ35" s="1047"/>
      <c r="CK35" s="1047"/>
      <c r="CL35" s="1048"/>
      <c r="CM35" s="1046">
        <v>3133</v>
      </c>
      <c r="CN35" s="1047"/>
      <c r="CO35" s="1047"/>
      <c r="CP35" s="1047"/>
      <c r="CQ35" s="1048"/>
      <c r="CR35" s="1046">
        <v>2000</v>
      </c>
      <c r="CS35" s="1047"/>
      <c r="CT35" s="1047"/>
      <c r="CU35" s="1047"/>
      <c r="CV35" s="1048"/>
      <c r="CW35" s="1046" t="s">
        <v>520</v>
      </c>
      <c r="CX35" s="1047"/>
      <c r="CY35" s="1047"/>
      <c r="CZ35" s="1047"/>
      <c r="DA35" s="1048"/>
      <c r="DB35" s="1046">
        <v>200000</v>
      </c>
      <c r="DC35" s="1047"/>
      <c r="DD35" s="1047"/>
      <c r="DE35" s="1047"/>
      <c r="DF35" s="1048"/>
      <c r="DG35" s="1046" t="s">
        <v>430</v>
      </c>
      <c r="DH35" s="1047"/>
      <c r="DI35" s="1047"/>
      <c r="DJ35" s="1047"/>
      <c r="DK35" s="1048"/>
      <c r="DL35" s="1046" t="s">
        <v>430</v>
      </c>
      <c r="DM35" s="1047"/>
      <c r="DN35" s="1047"/>
      <c r="DO35" s="1047"/>
      <c r="DP35" s="1048"/>
      <c r="DQ35" s="986" t="s">
        <v>430</v>
      </c>
      <c r="DR35" s="987"/>
      <c r="DS35" s="987"/>
      <c r="DT35" s="987"/>
      <c r="DU35" s="988"/>
      <c r="DV35" s="989"/>
      <c r="DW35" s="990"/>
      <c r="DX35" s="990"/>
      <c r="DY35" s="990"/>
      <c r="DZ35" s="991"/>
      <c r="EA35" s="191"/>
    </row>
    <row r="36" spans="1:131" s="192" customFormat="1" ht="26.25" customHeight="1">
      <c r="A36" s="211">
        <v>9</v>
      </c>
      <c r="B36" s="1040" t="s">
        <v>512</v>
      </c>
      <c r="C36" s="1041"/>
      <c r="D36" s="1041"/>
      <c r="E36" s="1041"/>
      <c r="F36" s="1041"/>
      <c r="G36" s="1041"/>
      <c r="H36" s="1041"/>
      <c r="I36" s="1041"/>
      <c r="J36" s="1041"/>
      <c r="K36" s="1041"/>
      <c r="L36" s="1041"/>
      <c r="M36" s="1041"/>
      <c r="N36" s="1041"/>
      <c r="O36" s="1041"/>
      <c r="P36" s="1042"/>
      <c r="Q36" s="1050">
        <v>373744</v>
      </c>
      <c r="R36" s="1044"/>
      <c r="S36" s="1044"/>
      <c r="T36" s="1044"/>
      <c r="U36" s="1044"/>
      <c r="V36" s="1044">
        <v>334792</v>
      </c>
      <c r="W36" s="1044"/>
      <c r="X36" s="1044"/>
      <c r="Y36" s="1044"/>
      <c r="Z36" s="1044"/>
      <c r="AA36" s="1044">
        <v>38952</v>
      </c>
      <c r="AB36" s="1044"/>
      <c r="AC36" s="1044"/>
      <c r="AD36" s="1044"/>
      <c r="AE36" s="1051"/>
      <c r="AF36" s="1043">
        <v>47849</v>
      </c>
      <c r="AG36" s="1044"/>
      <c r="AH36" s="1044"/>
      <c r="AI36" s="1044"/>
      <c r="AJ36" s="1045"/>
      <c r="AK36" s="977">
        <v>165185</v>
      </c>
      <c r="AL36" s="968"/>
      <c r="AM36" s="968"/>
      <c r="AN36" s="968"/>
      <c r="AO36" s="968"/>
      <c r="AP36" s="968">
        <v>1542555</v>
      </c>
      <c r="AQ36" s="968"/>
      <c r="AR36" s="968"/>
      <c r="AS36" s="968"/>
      <c r="AT36" s="968"/>
      <c r="AU36" s="968">
        <v>877714</v>
      </c>
      <c r="AV36" s="968"/>
      <c r="AW36" s="968"/>
      <c r="AX36" s="968"/>
      <c r="AY36" s="968"/>
      <c r="AZ36" s="1049" t="s">
        <v>430</v>
      </c>
      <c r="BA36" s="1049"/>
      <c r="BB36" s="1049"/>
      <c r="BC36" s="1049"/>
      <c r="BD36" s="1049"/>
      <c r="BE36" s="1038" t="s">
        <v>504</v>
      </c>
      <c r="BF36" s="1038"/>
      <c r="BG36" s="1038"/>
      <c r="BH36" s="1038"/>
      <c r="BI36" s="1039"/>
      <c r="BJ36" s="197"/>
      <c r="BK36" s="197"/>
      <c r="BL36" s="197"/>
      <c r="BM36" s="197"/>
      <c r="BN36" s="197"/>
      <c r="BO36" s="210"/>
      <c r="BP36" s="210"/>
      <c r="BQ36" s="207">
        <v>30</v>
      </c>
      <c r="BR36" s="208"/>
      <c r="BS36" s="1011" t="s">
        <v>549</v>
      </c>
      <c r="BT36" s="1012"/>
      <c r="BU36" s="1012"/>
      <c r="BV36" s="1012"/>
      <c r="BW36" s="1012"/>
      <c r="BX36" s="1012"/>
      <c r="BY36" s="1012"/>
      <c r="BZ36" s="1012"/>
      <c r="CA36" s="1012"/>
      <c r="CB36" s="1012"/>
      <c r="CC36" s="1012"/>
      <c r="CD36" s="1012"/>
      <c r="CE36" s="1012"/>
      <c r="CF36" s="1012"/>
      <c r="CG36" s="1013"/>
      <c r="CH36" s="1046">
        <v>347</v>
      </c>
      <c r="CI36" s="1047"/>
      <c r="CJ36" s="1047"/>
      <c r="CK36" s="1047"/>
      <c r="CL36" s="1048"/>
      <c r="CM36" s="1046">
        <v>2964</v>
      </c>
      <c r="CN36" s="1047"/>
      <c r="CO36" s="1047"/>
      <c r="CP36" s="1047"/>
      <c r="CQ36" s="1048"/>
      <c r="CR36" s="1046">
        <v>265</v>
      </c>
      <c r="CS36" s="1047"/>
      <c r="CT36" s="1047"/>
      <c r="CU36" s="1047"/>
      <c r="CV36" s="1048"/>
      <c r="CW36" s="1046" t="s">
        <v>520</v>
      </c>
      <c r="CX36" s="1047"/>
      <c r="CY36" s="1047"/>
      <c r="CZ36" s="1047"/>
      <c r="DA36" s="1048"/>
      <c r="DB36" s="1046" t="s">
        <v>430</v>
      </c>
      <c r="DC36" s="1047"/>
      <c r="DD36" s="1047"/>
      <c r="DE36" s="1047"/>
      <c r="DF36" s="1048"/>
      <c r="DG36" s="1046" t="s">
        <v>430</v>
      </c>
      <c r="DH36" s="1047"/>
      <c r="DI36" s="1047"/>
      <c r="DJ36" s="1047"/>
      <c r="DK36" s="1048"/>
      <c r="DL36" s="1046" t="s">
        <v>430</v>
      </c>
      <c r="DM36" s="1047"/>
      <c r="DN36" s="1047"/>
      <c r="DO36" s="1047"/>
      <c r="DP36" s="1048"/>
      <c r="DQ36" s="986" t="s">
        <v>430</v>
      </c>
      <c r="DR36" s="987"/>
      <c r="DS36" s="987"/>
      <c r="DT36" s="987"/>
      <c r="DU36" s="988"/>
      <c r="DV36" s="989"/>
      <c r="DW36" s="990"/>
      <c r="DX36" s="990"/>
      <c r="DY36" s="990"/>
      <c r="DZ36" s="991"/>
      <c r="EA36" s="191"/>
    </row>
    <row r="37" spans="1:131" s="192" customFormat="1" ht="26.25" customHeight="1">
      <c r="A37" s="211">
        <v>10</v>
      </c>
      <c r="B37" s="1040" t="s">
        <v>513</v>
      </c>
      <c r="C37" s="1041"/>
      <c r="D37" s="1041"/>
      <c r="E37" s="1041"/>
      <c r="F37" s="1041"/>
      <c r="G37" s="1041"/>
      <c r="H37" s="1041"/>
      <c r="I37" s="1041"/>
      <c r="J37" s="1041"/>
      <c r="K37" s="1041"/>
      <c r="L37" s="1041"/>
      <c r="M37" s="1041"/>
      <c r="N37" s="1041"/>
      <c r="O37" s="1041"/>
      <c r="P37" s="1042"/>
      <c r="Q37" s="1050">
        <v>6</v>
      </c>
      <c r="R37" s="1044"/>
      <c r="S37" s="1044"/>
      <c r="T37" s="1044"/>
      <c r="U37" s="1044"/>
      <c r="V37" s="1044">
        <v>624</v>
      </c>
      <c r="W37" s="1044"/>
      <c r="X37" s="1044"/>
      <c r="Y37" s="1044"/>
      <c r="Z37" s="1044"/>
      <c r="AA37" s="1044">
        <v>-618</v>
      </c>
      <c r="AB37" s="1044"/>
      <c r="AC37" s="1044"/>
      <c r="AD37" s="1044"/>
      <c r="AE37" s="1051"/>
      <c r="AF37" s="1043">
        <v>37640</v>
      </c>
      <c r="AG37" s="1044"/>
      <c r="AH37" s="1044"/>
      <c r="AI37" s="1044"/>
      <c r="AJ37" s="1045"/>
      <c r="AK37" s="977">
        <v>299</v>
      </c>
      <c r="AL37" s="968"/>
      <c r="AM37" s="968"/>
      <c r="AN37" s="968"/>
      <c r="AO37" s="968"/>
      <c r="AP37" s="968" t="s">
        <v>430</v>
      </c>
      <c r="AQ37" s="968"/>
      <c r="AR37" s="968"/>
      <c r="AS37" s="968"/>
      <c r="AT37" s="968"/>
      <c r="AU37" s="968" t="s">
        <v>430</v>
      </c>
      <c r="AV37" s="968"/>
      <c r="AW37" s="968"/>
      <c r="AX37" s="968"/>
      <c r="AY37" s="968"/>
      <c r="AZ37" s="1049" t="s">
        <v>430</v>
      </c>
      <c r="BA37" s="1049"/>
      <c r="BB37" s="1049"/>
      <c r="BC37" s="1049"/>
      <c r="BD37" s="1049"/>
      <c r="BE37" s="1038" t="s">
        <v>504</v>
      </c>
      <c r="BF37" s="1038"/>
      <c r="BG37" s="1038"/>
      <c r="BH37" s="1038"/>
      <c r="BI37" s="1039"/>
      <c r="BJ37" s="197"/>
      <c r="BK37" s="197"/>
      <c r="BL37" s="197"/>
      <c r="BM37" s="197"/>
      <c r="BN37" s="197"/>
      <c r="BO37" s="210"/>
      <c r="BP37" s="210"/>
      <c r="BQ37" s="207">
        <v>31</v>
      </c>
      <c r="BR37" s="208"/>
      <c r="BS37" s="1011" t="s">
        <v>550</v>
      </c>
      <c r="BT37" s="1012"/>
      <c r="BU37" s="1012"/>
      <c r="BV37" s="1012"/>
      <c r="BW37" s="1012"/>
      <c r="BX37" s="1012"/>
      <c r="BY37" s="1012"/>
      <c r="BZ37" s="1012"/>
      <c r="CA37" s="1012"/>
      <c r="CB37" s="1012"/>
      <c r="CC37" s="1012"/>
      <c r="CD37" s="1012"/>
      <c r="CE37" s="1012"/>
      <c r="CF37" s="1012"/>
      <c r="CG37" s="1013"/>
      <c r="CH37" s="1046">
        <v>500</v>
      </c>
      <c r="CI37" s="1047"/>
      <c r="CJ37" s="1047"/>
      <c r="CK37" s="1047"/>
      <c r="CL37" s="1048"/>
      <c r="CM37" s="1046">
        <v>3736</v>
      </c>
      <c r="CN37" s="1047"/>
      <c r="CO37" s="1047"/>
      <c r="CP37" s="1047"/>
      <c r="CQ37" s="1048"/>
      <c r="CR37" s="1046">
        <v>171</v>
      </c>
      <c r="CS37" s="1047"/>
      <c r="CT37" s="1047"/>
      <c r="CU37" s="1047"/>
      <c r="CV37" s="1048"/>
      <c r="CW37" s="1046" t="s">
        <v>520</v>
      </c>
      <c r="CX37" s="1047"/>
      <c r="CY37" s="1047"/>
      <c r="CZ37" s="1047"/>
      <c r="DA37" s="1048"/>
      <c r="DB37" s="1046" t="s">
        <v>430</v>
      </c>
      <c r="DC37" s="1047"/>
      <c r="DD37" s="1047"/>
      <c r="DE37" s="1047"/>
      <c r="DF37" s="1048"/>
      <c r="DG37" s="1046" t="s">
        <v>430</v>
      </c>
      <c r="DH37" s="1047"/>
      <c r="DI37" s="1047"/>
      <c r="DJ37" s="1047"/>
      <c r="DK37" s="1048"/>
      <c r="DL37" s="1046" t="s">
        <v>430</v>
      </c>
      <c r="DM37" s="1047"/>
      <c r="DN37" s="1047"/>
      <c r="DO37" s="1047"/>
      <c r="DP37" s="1048"/>
      <c r="DQ37" s="986" t="s">
        <v>430</v>
      </c>
      <c r="DR37" s="987"/>
      <c r="DS37" s="987"/>
      <c r="DT37" s="987"/>
      <c r="DU37" s="988"/>
      <c r="DV37" s="989"/>
      <c r="DW37" s="990"/>
      <c r="DX37" s="990"/>
      <c r="DY37" s="990"/>
      <c r="DZ37" s="991"/>
      <c r="EA37" s="191"/>
    </row>
    <row r="38" spans="1:131" s="192" customFormat="1" ht="26.25" customHeight="1">
      <c r="A38" s="211">
        <v>11</v>
      </c>
      <c r="B38" s="1040" t="s">
        <v>514</v>
      </c>
      <c r="C38" s="1041"/>
      <c r="D38" s="1041"/>
      <c r="E38" s="1041"/>
      <c r="F38" s="1041"/>
      <c r="G38" s="1041"/>
      <c r="H38" s="1041"/>
      <c r="I38" s="1041"/>
      <c r="J38" s="1041"/>
      <c r="K38" s="1041"/>
      <c r="L38" s="1041"/>
      <c r="M38" s="1041"/>
      <c r="N38" s="1041"/>
      <c r="O38" s="1041"/>
      <c r="P38" s="1042"/>
      <c r="Q38" s="1050">
        <v>47816</v>
      </c>
      <c r="R38" s="1044"/>
      <c r="S38" s="1044"/>
      <c r="T38" s="1044"/>
      <c r="U38" s="1044"/>
      <c r="V38" s="1044">
        <v>66761</v>
      </c>
      <c r="W38" s="1044"/>
      <c r="X38" s="1044"/>
      <c r="Y38" s="1044"/>
      <c r="Z38" s="1044"/>
      <c r="AA38" s="1044">
        <v>-18945</v>
      </c>
      <c r="AB38" s="1044"/>
      <c r="AC38" s="1044"/>
      <c r="AD38" s="1044"/>
      <c r="AE38" s="1051"/>
      <c r="AF38" s="1043">
        <v>19736</v>
      </c>
      <c r="AG38" s="1044"/>
      <c r="AH38" s="1044"/>
      <c r="AI38" s="1044"/>
      <c r="AJ38" s="1045"/>
      <c r="AK38" s="977">
        <v>4</v>
      </c>
      <c r="AL38" s="968"/>
      <c r="AM38" s="968"/>
      <c r="AN38" s="968"/>
      <c r="AO38" s="968"/>
      <c r="AP38" s="968">
        <v>187265</v>
      </c>
      <c r="AQ38" s="968"/>
      <c r="AR38" s="968"/>
      <c r="AS38" s="968"/>
      <c r="AT38" s="968"/>
      <c r="AU38" s="968" t="s">
        <v>430</v>
      </c>
      <c r="AV38" s="968"/>
      <c r="AW38" s="968"/>
      <c r="AX38" s="968"/>
      <c r="AY38" s="968"/>
      <c r="AZ38" s="1049" t="s">
        <v>430</v>
      </c>
      <c r="BA38" s="1049"/>
      <c r="BB38" s="1049"/>
      <c r="BC38" s="1049"/>
      <c r="BD38" s="1049"/>
      <c r="BE38" s="1038" t="s">
        <v>504</v>
      </c>
      <c r="BF38" s="1038"/>
      <c r="BG38" s="1038"/>
      <c r="BH38" s="1038"/>
      <c r="BI38" s="1039"/>
      <c r="BJ38" s="197"/>
      <c r="BK38" s="197"/>
      <c r="BL38" s="197"/>
      <c r="BM38" s="197"/>
      <c r="BN38" s="197"/>
      <c r="BO38" s="210"/>
      <c r="BP38" s="210"/>
      <c r="BQ38" s="207">
        <v>32</v>
      </c>
      <c r="BR38" s="208"/>
      <c r="BS38" s="1011" t="s">
        <v>551</v>
      </c>
      <c r="BT38" s="1012"/>
      <c r="BU38" s="1012"/>
      <c r="BV38" s="1012"/>
      <c r="BW38" s="1012"/>
      <c r="BX38" s="1012"/>
      <c r="BY38" s="1012"/>
      <c r="BZ38" s="1012"/>
      <c r="CA38" s="1012"/>
      <c r="CB38" s="1012"/>
      <c r="CC38" s="1012"/>
      <c r="CD38" s="1012"/>
      <c r="CE38" s="1012"/>
      <c r="CF38" s="1012"/>
      <c r="CG38" s="1013"/>
      <c r="CH38" s="1046">
        <v>1640</v>
      </c>
      <c r="CI38" s="1047"/>
      <c r="CJ38" s="1047"/>
      <c r="CK38" s="1047"/>
      <c r="CL38" s="1048"/>
      <c r="CM38" s="1046">
        <v>19102</v>
      </c>
      <c r="CN38" s="1047"/>
      <c r="CO38" s="1047"/>
      <c r="CP38" s="1047"/>
      <c r="CQ38" s="1048"/>
      <c r="CR38" s="1046">
        <v>200</v>
      </c>
      <c r="CS38" s="1047"/>
      <c r="CT38" s="1047"/>
      <c r="CU38" s="1047"/>
      <c r="CV38" s="1048"/>
      <c r="CW38" s="1046" t="s">
        <v>520</v>
      </c>
      <c r="CX38" s="1047"/>
      <c r="CY38" s="1047"/>
      <c r="CZ38" s="1047"/>
      <c r="DA38" s="1048"/>
      <c r="DB38" s="1046" t="s">
        <v>430</v>
      </c>
      <c r="DC38" s="1047"/>
      <c r="DD38" s="1047"/>
      <c r="DE38" s="1047"/>
      <c r="DF38" s="1048"/>
      <c r="DG38" s="1046" t="s">
        <v>430</v>
      </c>
      <c r="DH38" s="1047"/>
      <c r="DI38" s="1047"/>
      <c r="DJ38" s="1047"/>
      <c r="DK38" s="1048"/>
      <c r="DL38" s="1046" t="s">
        <v>430</v>
      </c>
      <c r="DM38" s="1047"/>
      <c r="DN38" s="1047"/>
      <c r="DO38" s="1047"/>
      <c r="DP38" s="1048"/>
      <c r="DQ38" s="986" t="s">
        <v>430</v>
      </c>
      <c r="DR38" s="987"/>
      <c r="DS38" s="987"/>
      <c r="DT38" s="987"/>
      <c r="DU38" s="988"/>
      <c r="DV38" s="989"/>
      <c r="DW38" s="990"/>
      <c r="DX38" s="990"/>
      <c r="DY38" s="990"/>
      <c r="DZ38" s="991"/>
      <c r="EA38" s="191"/>
    </row>
    <row r="39" spans="1:131" s="192" customFormat="1" ht="26.25" customHeight="1">
      <c r="A39" s="211">
        <v>12</v>
      </c>
      <c r="B39" s="1040" t="s">
        <v>515</v>
      </c>
      <c r="C39" s="1041"/>
      <c r="D39" s="1041"/>
      <c r="E39" s="1041"/>
      <c r="F39" s="1041"/>
      <c r="G39" s="1041"/>
      <c r="H39" s="1041"/>
      <c r="I39" s="1041"/>
      <c r="J39" s="1041"/>
      <c r="K39" s="1041"/>
      <c r="L39" s="1041"/>
      <c r="M39" s="1041"/>
      <c r="N39" s="1041"/>
      <c r="O39" s="1041"/>
      <c r="P39" s="1042"/>
      <c r="Q39" s="1050">
        <v>5754</v>
      </c>
      <c r="R39" s="1044"/>
      <c r="S39" s="1044"/>
      <c r="T39" s="1044"/>
      <c r="U39" s="1044"/>
      <c r="V39" s="1044">
        <v>5754</v>
      </c>
      <c r="W39" s="1044"/>
      <c r="X39" s="1044"/>
      <c r="Y39" s="1044"/>
      <c r="Z39" s="1044"/>
      <c r="AA39" s="1044" t="s">
        <v>430</v>
      </c>
      <c r="AB39" s="1044"/>
      <c r="AC39" s="1044"/>
      <c r="AD39" s="1044"/>
      <c r="AE39" s="1051"/>
      <c r="AF39" s="1043" t="s">
        <v>430</v>
      </c>
      <c r="AG39" s="1044"/>
      <c r="AH39" s="1044"/>
      <c r="AI39" s="1044"/>
      <c r="AJ39" s="1045"/>
      <c r="AK39" s="977">
        <v>4016</v>
      </c>
      <c r="AL39" s="968"/>
      <c r="AM39" s="968"/>
      <c r="AN39" s="968"/>
      <c r="AO39" s="968"/>
      <c r="AP39" s="968">
        <v>2559</v>
      </c>
      <c r="AQ39" s="968"/>
      <c r="AR39" s="968"/>
      <c r="AS39" s="968"/>
      <c r="AT39" s="968"/>
      <c r="AU39" s="968">
        <v>1830</v>
      </c>
      <c r="AV39" s="968"/>
      <c r="AW39" s="968"/>
      <c r="AX39" s="968"/>
      <c r="AY39" s="968"/>
      <c r="AZ39" s="1049" t="s">
        <v>430</v>
      </c>
      <c r="BA39" s="1049"/>
      <c r="BB39" s="1049"/>
      <c r="BC39" s="1049"/>
      <c r="BD39" s="1049"/>
      <c r="BE39" s="1038" t="s">
        <v>516</v>
      </c>
      <c r="BF39" s="1038"/>
      <c r="BG39" s="1038"/>
      <c r="BH39" s="1038"/>
      <c r="BI39" s="1039"/>
      <c r="BJ39" s="197"/>
      <c r="BK39" s="197"/>
      <c r="BL39" s="197"/>
      <c r="BM39" s="197"/>
      <c r="BN39" s="197"/>
      <c r="BO39" s="210"/>
      <c r="BP39" s="210"/>
      <c r="BQ39" s="207">
        <v>33</v>
      </c>
      <c r="BR39" s="208"/>
      <c r="BS39" s="1011" t="s">
        <v>552</v>
      </c>
      <c r="BT39" s="1012"/>
      <c r="BU39" s="1012"/>
      <c r="BV39" s="1012"/>
      <c r="BW39" s="1012"/>
      <c r="BX39" s="1012"/>
      <c r="BY39" s="1012"/>
      <c r="BZ39" s="1012"/>
      <c r="CA39" s="1012"/>
      <c r="CB39" s="1012"/>
      <c r="CC39" s="1012"/>
      <c r="CD39" s="1012"/>
      <c r="CE39" s="1012"/>
      <c r="CF39" s="1012"/>
      <c r="CG39" s="1013"/>
      <c r="CH39" s="1046">
        <v>168</v>
      </c>
      <c r="CI39" s="1047"/>
      <c r="CJ39" s="1047"/>
      <c r="CK39" s="1047"/>
      <c r="CL39" s="1048"/>
      <c r="CM39" s="1046">
        <v>1311</v>
      </c>
      <c r="CN39" s="1047"/>
      <c r="CO39" s="1047"/>
      <c r="CP39" s="1047"/>
      <c r="CQ39" s="1048"/>
      <c r="CR39" s="1046">
        <v>20</v>
      </c>
      <c r="CS39" s="1047"/>
      <c r="CT39" s="1047"/>
      <c r="CU39" s="1047"/>
      <c r="CV39" s="1048"/>
      <c r="CW39" s="1046" t="s">
        <v>520</v>
      </c>
      <c r="CX39" s="1047"/>
      <c r="CY39" s="1047"/>
      <c r="CZ39" s="1047"/>
      <c r="DA39" s="1048"/>
      <c r="DB39" s="1046" t="s">
        <v>430</v>
      </c>
      <c r="DC39" s="1047"/>
      <c r="DD39" s="1047"/>
      <c r="DE39" s="1047"/>
      <c r="DF39" s="1048"/>
      <c r="DG39" s="1046" t="s">
        <v>430</v>
      </c>
      <c r="DH39" s="1047"/>
      <c r="DI39" s="1047"/>
      <c r="DJ39" s="1047"/>
      <c r="DK39" s="1048"/>
      <c r="DL39" s="1046" t="s">
        <v>430</v>
      </c>
      <c r="DM39" s="1047"/>
      <c r="DN39" s="1047"/>
      <c r="DO39" s="1047"/>
      <c r="DP39" s="1048"/>
      <c r="DQ39" s="986" t="s">
        <v>430</v>
      </c>
      <c r="DR39" s="987"/>
      <c r="DS39" s="987"/>
      <c r="DT39" s="987"/>
      <c r="DU39" s="988"/>
      <c r="DV39" s="989"/>
      <c r="DW39" s="990"/>
      <c r="DX39" s="990"/>
      <c r="DY39" s="990"/>
      <c r="DZ39" s="991"/>
      <c r="EA39" s="191"/>
    </row>
    <row r="40" spans="1:131" s="192" customFormat="1" ht="26.25" customHeight="1">
      <c r="A40" s="206">
        <v>13</v>
      </c>
      <c r="B40" s="1040"/>
      <c r="C40" s="1041"/>
      <c r="D40" s="1041"/>
      <c r="E40" s="1041"/>
      <c r="F40" s="1041"/>
      <c r="G40" s="1041"/>
      <c r="H40" s="1041"/>
      <c r="I40" s="1041"/>
      <c r="J40" s="1041"/>
      <c r="K40" s="1041"/>
      <c r="L40" s="1041"/>
      <c r="M40" s="1041"/>
      <c r="N40" s="1041"/>
      <c r="O40" s="1041"/>
      <c r="P40" s="1042"/>
      <c r="Q40" s="1050"/>
      <c r="R40" s="1044"/>
      <c r="S40" s="1044"/>
      <c r="T40" s="1044"/>
      <c r="U40" s="1044"/>
      <c r="V40" s="1044"/>
      <c r="W40" s="1044"/>
      <c r="X40" s="1044"/>
      <c r="Y40" s="1044"/>
      <c r="Z40" s="1044"/>
      <c r="AA40" s="1044"/>
      <c r="AB40" s="1044"/>
      <c r="AC40" s="1044"/>
      <c r="AD40" s="1044"/>
      <c r="AE40" s="1051"/>
      <c r="AF40" s="1043"/>
      <c r="AG40" s="1044"/>
      <c r="AH40" s="1044"/>
      <c r="AI40" s="1044"/>
      <c r="AJ40" s="1045"/>
      <c r="AK40" s="977"/>
      <c r="AL40" s="968"/>
      <c r="AM40" s="968"/>
      <c r="AN40" s="968"/>
      <c r="AO40" s="968"/>
      <c r="AP40" s="968"/>
      <c r="AQ40" s="968"/>
      <c r="AR40" s="968"/>
      <c r="AS40" s="968"/>
      <c r="AT40" s="968"/>
      <c r="AU40" s="968"/>
      <c r="AV40" s="968"/>
      <c r="AW40" s="968"/>
      <c r="AX40" s="968"/>
      <c r="AY40" s="968"/>
      <c r="AZ40" s="1049"/>
      <c r="BA40" s="1049"/>
      <c r="BB40" s="1049"/>
      <c r="BC40" s="1049"/>
      <c r="BD40" s="1049"/>
      <c r="BE40" s="1038"/>
      <c r="BF40" s="1038"/>
      <c r="BG40" s="1038"/>
      <c r="BH40" s="1038"/>
      <c r="BI40" s="1039"/>
      <c r="BJ40" s="197"/>
      <c r="BK40" s="197"/>
      <c r="BL40" s="197"/>
      <c r="BM40" s="197"/>
      <c r="BN40" s="197"/>
      <c r="BO40" s="210"/>
      <c r="BP40" s="210"/>
      <c r="BQ40" s="207">
        <v>34</v>
      </c>
      <c r="BR40" s="208"/>
      <c r="BS40" s="1011" t="s">
        <v>553</v>
      </c>
      <c r="BT40" s="1012"/>
      <c r="BU40" s="1012"/>
      <c r="BV40" s="1012"/>
      <c r="BW40" s="1012"/>
      <c r="BX40" s="1012"/>
      <c r="BY40" s="1012"/>
      <c r="BZ40" s="1012"/>
      <c r="CA40" s="1012"/>
      <c r="CB40" s="1012"/>
      <c r="CC40" s="1012"/>
      <c r="CD40" s="1012"/>
      <c r="CE40" s="1012"/>
      <c r="CF40" s="1012"/>
      <c r="CG40" s="1013"/>
      <c r="CH40" s="1046">
        <v>1400</v>
      </c>
      <c r="CI40" s="1047"/>
      <c r="CJ40" s="1047"/>
      <c r="CK40" s="1047"/>
      <c r="CL40" s="1048"/>
      <c r="CM40" s="1046">
        <v>4144</v>
      </c>
      <c r="CN40" s="1047"/>
      <c r="CO40" s="1047"/>
      <c r="CP40" s="1047"/>
      <c r="CQ40" s="1048"/>
      <c r="CR40" s="1046">
        <v>51</v>
      </c>
      <c r="CS40" s="1047"/>
      <c r="CT40" s="1047"/>
      <c r="CU40" s="1047"/>
      <c r="CV40" s="1048"/>
      <c r="CW40" s="1046" t="s">
        <v>520</v>
      </c>
      <c r="CX40" s="1047"/>
      <c r="CY40" s="1047"/>
      <c r="CZ40" s="1047"/>
      <c r="DA40" s="1048"/>
      <c r="DB40" s="1046" t="s">
        <v>430</v>
      </c>
      <c r="DC40" s="1047"/>
      <c r="DD40" s="1047"/>
      <c r="DE40" s="1047"/>
      <c r="DF40" s="1048"/>
      <c r="DG40" s="1046" t="s">
        <v>430</v>
      </c>
      <c r="DH40" s="1047"/>
      <c r="DI40" s="1047"/>
      <c r="DJ40" s="1047"/>
      <c r="DK40" s="1048"/>
      <c r="DL40" s="1046" t="s">
        <v>430</v>
      </c>
      <c r="DM40" s="1047"/>
      <c r="DN40" s="1047"/>
      <c r="DO40" s="1047"/>
      <c r="DP40" s="1048"/>
      <c r="DQ40" s="986" t="s">
        <v>430</v>
      </c>
      <c r="DR40" s="987"/>
      <c r="DS40" s="987"/>
      <c r="DT40" s="987"/>
      <c r="DU40" s="988"/>
      <c r="DV40" s="989"/>
      <c r="DW40" s="990"/>
      <c r="DX40" s="990"/>
      <c r="DY40" s="990"/>
      <c r="DZ40" s="991"/>
      <c r="EA40" s="191"/>
    </row>
    <row r="41" spans="1:131" s="192" customFormat="1" ht="26.25" customHeight="1">
      <c r="A41" s="206">
        <v>14</v>
      </c>
      <c r="B41" s="1040"/>
      <c r="C41" s="1041"/>
      <c r="D41" s="1041"/>
      <c r="E41" s="1041"/>
      <c r="F41" s="1041"/>
      <c r="G41" s="1041"/>
      <c r="H41" s="1041"/>
      <c r="I41" s="1041"/>
      <c r="J41" s="1041"/>
      <c r="K41" s="1041"/>
      <c r="L41" s="1041"/>
      <c r="M41" s="1041"/>
      <c r="N41" s="1041"/>
      <c r="O41" s="1041"/>
      <c r="P41" s="1042"/>
      <c r="Q41" s="1050"/>
      <c r="R41" s="1044"/>
      <c r="S41" s="1044"/>
      <c r="T41" s="1044"/>
      <c r="U41" s="1044"/>
      <c r="V41" s="1044"/>
      <c r="W41" s="1044"/>
      <c r="X41" s="1044"/>
      <c r="Y41" s="1044"/>
      <c r="Z41" s="1044"/>
      <c r="AA41" s="1044"/>
      <c r="AB41" s="1044"/>
      <c r="AC41" s="1044"/>
      <c r="AD41" s="1044"/>
      <c r="AE41" s="1051"/>
      <c r="AF41" s="1043"/>
      <c r="AG41" s="1044"/>
      <c r="AH41" s="1044"/>
      <c r="AI41" s="1044"/>
      <c r="AJ41" s="1045"/>
      <c r="AK41" s="977"/>
      <c r="AL41" s="968"/>
      <c r="AM41" s="968"/>
      <c r="AN41" s="968"/>
      <c r="AO41" s="968"/>
      <c r="AP41" s="968"/>
      <c r="AQ41" s="968"/>
      <c r="AR41" s="968"/>
      <c r="AS41" s="968"/>
      <c r="AT41" s="968"/>
      <c r="AU41" s="968"/>
      <c r="AV41" s="968"/>
      <c r="AW41" s="968"/>
      <c r="AX41" s="968"/>
      <c r="AY41" s="968"/>
      <c r="AZ41" s="1049"/>
      <c r="BA41" s="1049"/>
      <c r="BB41" s="1049"/>
      <c r="BC41" s="1049"/>
      <c r="BD41" s="1049"/>
      <c r="BE41" s="1038"/>
      <c r="BF41" s="1038"/>
      <c r="BG41" s="1038"/>
      <c r="BH41" s="1038"/>
      <c r="BI41" s="1039"/>
      <c r="BJ41" s="197"/>
      <c r="BK41" s="197"/>
      <c r="BL41" s="197"/>
      <c r="BM41" s="197"/>
      <c r="BN41" s="197"/>
      <c r="BO41" s="210"/>
      <c r="BP41" s="210"/>
      <c r="BQ41" s="207">
        <v>35</v>
      </c>
      <c r="BR41" s="208"/>
      <c r="BS41" s="1011" t="s">
        <v>554</v>
      </c>
      <c r="BT41" s="1012"/>
      <c r="BU41" s="1012"/>
      <c r="BV41" s="1012"/>
      <c r="BW41" s="1012"/>
      <c r="BX41" s="1012"/>
      <c r="BY41" s="1012"/>
      <c r="BZ41" s="1012"/>
      <c r="CA41" s="1012"/>
      <c r="CB41" s="1012"/>
      <c r="CC41" s="1012"/>
      <c r="CD41" s="1012"/>
      <c r="CE41" s="1012"/>
      <c r="CF41" s="1012"/>
      <c r="CG41" s="1013"/>
      <c r="CH41" s="1046">
        <v>115</v>
      </c>
      <c r="CI41" s="1047"/>
      <c r="CJ41" s="1047"/>
      <c r="CK41" s="1047"/>
      <c r="CL41" s="1048"/>
      <c r="CM41" s="1046">
        <v>634</v>
      </c>
      <c r="CN41" s="1047"/>
      <c r="CO41" s="1047"/>
      <c r="CP41" s="1047"/>
      <c r="CQ41" s="1048"/>
      <c r="CR41" s="1046">
        <v>1</v>
      </c>
      <c r="CS41" s="1047"/>
      <c r="CT41" s="1047"/>
      <c r="CU41" s="1047"/>
      <c r="CV41" s="1048"/>
      <c r="CW41" s="1046">
        <v>1023</v>
      </c>
      <c r="CX41" s="1047"/>
      <c r="CY41" s="1047"/>
      <c r="CZ41" s="1047"/>
      <c r="DA41" s="1048"/>
      <c r="DB41" s="1046" t="s">
        <v>430</v>
      </c>
      <c r="DC41" s="1047"/>
      <c r="DD41" s="1047"/>
      <c r="DE41" s="1047"/>
      <c r="DF41" s="1048"/>
      <c r="DG41" s="1046" t="s">
        <v>430</v>
      </c>
      <c r="DH41" s="1047"/>
      <c r="DI41" s="1047"/>
      <c r="DJ41" s="1047"/>
      <c r="DK41" s="1048"/>
      <c r="DL41" s="1046" t="s">
        <v>430</v>
      </c>
      <c r="DM41" s="1047"/>
      <c r="DN41" s="1047"/>
      <c r="DO41" s="1047"/>
      <c r="DP41" s="1048"/>
      <c r="DQ41" s="986" t="s">
        <v>430</v>
      </c>
      <c r="DR41" s="987"/>
      <c r="DS41" s="987"/>
      <c r="DT41" s="987"/>
      <c r="DU41" s="988"/>
      <c r="DV41" s="989"/>
      <c r="DW41" s="990"/>
      <c r="DX41" s="990"/>
      <c r="DY41" s="990"/>
      <c r="DZ41" s="991"/>
      <c r="EA41" s="191"/>
    </row>
    <row r="42" spans="1:131" s="192" customFormat="1" ht="26.25" customHeight="1">
      <c r="A42" s="206">
        <v>15</v>
      </c>
      <c r="B42" s="1040"/>
      <c r="C42" s="1041"/>
      <c r="D42" s="1041"/>
      <c r="E42" s="1041"/>
      <c r="F42" s="1041"/>
      <c r="G42" s="1041"/>
      <c r="H42" s="1041"/>
      <c r="I42" s="1041"/>
      <c r="J42" s="1041"/>
      <c r="K42" s="1041"/>
      <c r="L42" s="1041"/>
      <c r="M42" s="1041"/>
      <c r="N42" s="1041"/>
      <c r="O42" s="1041"/>
      <c r="P42" s="1042"/>
      <c r="Q42" s="1050"/>
      <c r="R42" s="1044"/>
      <c r="S42" s="1044"/>
      <c r="T42" s="1044"/>
      <c r="U42" s="1044"/>
      <c r="V42" s="1044"/>
      <c r="W42" s="1044"/>
      <c r="X42" s="1044"/>
      <c r="Y42" s="1044"/>
      <c r="Z42" s="1044"/>
      <c r="AA42" s="1044"/>
      <c r="AB42" s="1044"/>
      <c r="AC42" s="1044"/>
      <c r="AD42" s="1044"/>
      <c r="AE42" s="1051"/>
      <c r="AF42" s="1043"/>
      <c r="AG42" s="1044"/>
      <c r="AH42" s="1044"/>
      <c r="AI42" s="1044"/>
      <c r="AJ42" s="1045"/>
      <c r="AK42" s="977"/>
      <c r="AL42" s="968"/>
      <c r="AM42" s="968"/>
      <c r="AN42" s="968"/>
      <c r="AO42" s="968"/>
      <c r="AP42" s="968"/>
      <c r="AQ42" s="968"/>
      <c r="AR42" s="968"/>
      <c r="AS42" s="968"/>
      <c r="AT42" s="968"/>
      <c r="AU42" s="968"/>
      <c r="AV42" s="968"/>
      <c r="AW42" s="968"/>
      <c r="AX42" s="968"/>
      <c r="AY42" s="968"/>
      <c r="AZ42" s="1049"/>
      <c r="BA42" s="1049"/>
      <c r="BB42" s="1049"/>
      <c r="BC42" s="1049"/>
      <c r="BD42" s="1049"/>
      <c r="BE42" s="1038"/>
      <c r="BF42" s="1038"/>
      <c r="BG42" s="1038"/>
      <c r="BH42" s="1038"/>
      <c r="BI42" s="1039"/>
      <c r="BJ42" s="197"/>
      <c r="BK42" s="197"/>
      <c r="BL42" s="197"/>
      <c r="BM42" s="197"/>
      <c r="BN42" s="197"/>
      <c r="BO42" s="210"/>
      <c r="BP42" s="210"/>
      <c r="BQ42" s="207">
        <v>36</v>
      </c>
      <c r="BR42" s="208"/>
      <c r="BS42" s="1011" t="s">
        <v>555</v>
      </c>
      <c r="BT42" s="1012"/>
      <c r="BU42" s="1012"/>
      <c r="BV42" s="1012"/>
      <c r="BW42" s="1012"/>
      <c r="BX42" s="1012"/>
      <c r="BY42" s="1012"/>
      <c r="BZ42" s="1012"/>
      <c r="CA42" s="1012"/>
      <c r="CB42" s="1012"/>
      <c r="CC42" s="1012"/>
      <c r="CD42" s="1012"/>
      <c r="CE42" s="1012"/>
      <c r="CF42" s="1012"/>
      <c r="CG42" s="1013"/>
      <c r="CH42" s="1046">
        <v>225</v>
      </c>
      <c r="CI42" s="1047"/>
      <c r="CJ42" s="1047"/>
      <c r="CK42" s="1047"/>
      <c r="CL42" s="1048"/>
      <c r="CM42" s="1046">
        <v>1758</v>
      </c>
      <c r="CN42" s="1047"/>
      <c r="CO42" s="1047"/>
      <c r="CP42" s="1047"/>
      <c r="CQ42" s="1048"/>
      <c r="CR42" s="1046">
        <v>188</v>
      </c>
      <c r="CS42" s="1047"/>
      <c r="CT42" s="1047"/>
      <c r="CU42" s="1047"/>
      <c r="CV42" s="1048"/>
      <c r="CW42" s="1046">
        <v>867</v>
      </c>
      <c r="CX42" s="1047"/>
      <c r="CY42" s="1047"/>
      <c r="CZ42" s="1047"/>
      <c r="DA42" s="1048"/>
      <c r="DB42" s="1046" t="s">
        <v>430</v>
      </c>
      <c r="DC42" s="1047"/>
      <c r="DD42" s="1047"/>
      <c r="DE42" s="1047"/>
      <c r="DF42" s="1048"/>
      <c r="DG42" s="1046" t="s">
        <v>430</v>
      </c>
      <c r="DH42" s="1047"/>
      <c r="DI42" s="1047"/>
      <c r="DJ42" s="1047"/>
      <c r="DK42" s="1048"/>
      <c r="DL42" s="1046" t="s">
        <v>430</v>
      </c>
      <c r="DM42" s="1047"/>
      <c r="DN42" s="1047"/>
      <c r="DO42" s="1047"/>
      <c r="DP42" s="1048"/>
      <c r="DQ42" s="986" t="s">
        <v>430</v>
      </c>
      <c r="DR42" s="987"/>
      <c r="DS42" s="987"/>
      <c r="DT42" s="987"/>
      <c r="DU42" s="988"/>
      <c r="DV42" s="989"/>
      <c r="DW42" s="990"/>
      <c r="DX42" s="990"/>
      <c r="DY42" s="990"/>
      <c r="DZ42" s="991"/>
      <c r="EA42" s="191"/>
    </row>
    <row r="43" spans="1:131" s="192" customFormat="1" ht="26.25" customHeight="1">
      <c r="A43" s="206">
        <v>16</v>
      </c>
      <c r="B43" s="1040"/>
      <c r="C43" s="1041"/>
      <c r="D43" s="1041"/>
      <c r="E43" s="1041"/>
      <c r="F43" s="1041"/>
      <c r="G43" s="1041"/>
      <c r="H43" s="1041"/>
      <c r="I43" s="1041"/>
      <c r="J43" s="1041"/>
      <c r="K43" s="1041"/>
      <c r="L43" s="1041"/>
      <c r="M43" s="1041"/>
      <c r="N43" s="1041"/>
      <c r="O43" s="1041"/>
      <c r="P43" s="1042"/>
      <c r="Q43" s="1050"/>
      <c r="R43" s="1044"/>
      <c r="S43" s="1044"/>
      <c r="T43" s="1044"/>
      <c r="U43" s="1044"/>
      <c r="V43" s="1044"/>
      <c r="W43" s="1044"/>
      <c r="X43" s="1044"/>
      <c r="Y43" s="1044"/>
      <c r="Z43" s="1044"/>
      <c r="AA43" s="1044"/>
      <c r="AB43" s="1044"/>
      <c r="AC43" s="1044"/>
      <c r="AD43" s="1044"/>
      <c r="AE43" s="1051"/>
      <c r="AF43" s="1043"/>
      <c r="AG43" s="1044"/>
      <c r="AH43" s="1044"/>
      <c r="AI43" s="1044"/>
      <c r="AJ43" s="1045"/>
      <c r="AK43" s="977"/>
      <c r="AL43" s="968"/>
      <c r="AM43" s="968"/>
      <c r="AN43" s="968"/>
      <c r="AO43" s="968"/>
      <c r="AP43" s="968"/>
      <c r="AQ43" s="968"/>
      <c r="AR43" s="968"/>
      <c r="AS43" s="968"/>
      <c r="AT43" s="968"/>
      <c r="AU43" s="968"/>
      <c r="AV43" s="968"/>
      <c r="AW43" s="968"/>
      <c r="AX43" s="968"/>
      <c r="AY43" s="968"/>
      <c r="AZ43" s="1049"/>
      <c r="BA43" s="1049"/>
      <c r="BB43" s="1049"/>
      <c r="BC43" s="1049"/>
      <c r="BD43" s="1049"/>
      <c r="BE43" s="1038"/>
      <c r="BF43" s="1038"/>
      <c r="BG43" s="1038"/>
      <c r="BH43" s="1038"/>
      <c r="BI43" s="1039"/>
      <c r="BJ43" s="197"/>
      <c r="BK43" s="197"/>
      <c r="BL43" s="197"/>
      <c r="BM43" s="197"/>
      <c r="BN43" s="197"/>
      <c r="BO43" s="210"/>
      <c r="BP43" s="210"/>
      <c r="BQ43" s="207">
        <v>37</v>
      </c>
      <c r="BR43" s="208"/>
      <c r="BS43" s="1011" t="s">
        <v>556</v>
      </c>
      <c r="BT43" s="1012"/>
      <c r="BU43" s="1012"/>
      <c r="BV43" s="1012"/>
      <c r="BW43" s="1012"/>
      <c r="BX43" s="1012"/>
      <c r="BY43" s="1012"/>
      <c r="BZ43" s="1012"/>
      <c r="CA43" s="1012"/>
      <c r="CB43" s="1012"/>
      <c r="CC43" s="1012"/>
      <c r="CD43" s="1012"/>
      <c r="CE43" s="1012"/>
      <c r="CF43" s="1012"/>
      <c r="CG43" s="1013"/>
      <c r="CH43" s="1046">
        <v>2023</v>
      </c>
      <c r="CI43" s="1047"/>
      <c r="CJ43" s="1047"/>
      <c r="CK43" s="1047"/>
      <c r="CL43" s="1048"/>
      <c r="CM43" s="1046">
        <v>8781</v>
      </c>
      <c r="CN43" s="1047"/>
      <c r="CO43" s="1047"/>
      <c r="CP43" s="1047"/>
      <c r="CQ43" s="1048"/>
      <c r="CR43" s="1046">
        <v>50</v>
      </c>
      <c r="CS43" s="1047"/>
      <c r="CT43" s="1047"/>
      <c r="CU43" s="1047"/>
      <c r="CV43" s="1048"/>
      <c r="CW43" s="1046" t="s">
        <v>430</v>
      </c>
      <c r="CX43" s="1047"/>
      <c r="CY43" s="1047"/>
      <c r="CZ43" s="1047"/>
      <c r="DA43" s="1048"/>
      <c r="DB43" s="1046" t="s">
        <v>430</v>
      </c>
      <c r="DC43" s="1047"/>
      <c r="DD43" s="1047"/>
      <c r="DE43" s="1047"/>
      <c r="DF43" s="1048"/>
      <c r="DG43" s="1046" t="s">
        <v>430</v>
      </c>
      <c r="DH43" s="1047"/>
      <c r="DI43" s="1047"/>
      <c r="DJ43" s="1047"/>
      <c r="DK43" s="1048"/>
      <c r="DL43" s="1046" t="s">
        <v>430</v>
      </c>
      <c r="DM43" s="1047"/>
      <c r="DN43" s="1047"/>
      <c r="DO43" s="1047"/>
      <c r="DP43" s="1048"/>
      <c r="DQ43" s="986" t="s">
        <v>430</v>
      </c>
      <c r="DR43" s="987"/>
      <c r="DS43" s="987"/>
      <c r="DT43" s="987"/>
      <c r="DU43" s="988"/>
      <c r="DV43" s="989"/>
      <c r="DW43" s="990"/>
      <c r="DX43" s="990"/>
      <c r="DY43" s="990"/>
      <c r="DZ43" s="991"/>
      <c r="EA43" s="191"/>
    </row>
    <row r="44" spans="1:131" s="192" customFormat="1" ht="26.25" customHeight="1">
      <c r="A44" s="206">
        <v>17</v>
      </c>
      <c r="B44" s="1040"/>
      <c r="C44" s="1041"/>
      <c r="D44" s="1041"/>
      <c r="E44" s="1041"/>
      <c r="F44" s="1041"/>
      <c r="G44" s="1041"/>
      <c r="H44" s="1041"/>
      <c r="I44" s="1041"/>
      <c r="J44" s="1041"/>
      <c r="K44" s="1041"/>
      <c r="L44" s="1041"/>
      <c r="M44" s="1041"/>
      <c r="N44" s="1041"/>
      <c r="O44" s="1041"/>
      <c r="P44" s="1042"/>
      <c r="Q44" s="1050"/>
      <c r="R44" s="1044"/>
      <c r="S44" s="1044"/>
      <c r="T44" s="1044"/>
      <c r="U44" s="1044"/>
      <c r="V44" s="1044"/>
      <c r="W44" s="1044"/>
      <c r="X44" s="1044"/>
      <c r="Y44" s="1044"/>
      <c r="Z44" s="1044"/>
      <c r="AA44" s="1044"/>
      <c r="AB44" s="1044"/>
      <c r="AC44" s="1044"/>
      <c r="AD44" s="1044"/>
      <c r="AE44" s="1051"/>
      <c r="AF44" s="1043"/>
      <c r="AG44" s="1044"/>
      <c r="AH44" s="1044"/>
      <c r="AI44" s="1044"/>
      <c r="AJ44" s="1045"/>
      <c r="AK44" s="977"/>
      <c r="AL44" s="968"/>
      <c r="AM44" s="968"/>
      <c r="AN44" s="968"/>
      <c r="AO44" s="968"/>
      <c r="AP44" s="968"/>
      <c r="AQ44" s="968"/>
      <c r="AR44" s="968"/>
      <c r="AS44" s="968"/>
      <c r="AT44" s="968"/>
      <c r="AU44" s="968"/>
      <c r="AV44" s="968"/>
      <c r="AW44" s="968"/>
      <c r="AX44" s="968"/>
      <c r="AY44" s="968"/>
      <c r="AZ44" s="1049"/>
      <c r="BA44" s="1049"/>
      <c r="BB44" s="1049"/>
      <c r="BC44" s="1049"/>
      <c r="BD44" s="1049"/>
      <c r="BE44" s="1038"/>
      <c r="BF44" s="1038"/>
      <c r="BG44" s="1038"/>
      <c r="BH44" s="1038"/>
      <c r="BI44" s="1039"/>
      <c r="BJ44" s="197"/>
      <c r="BK44" s="197"/>
      <c r="BL44" s="197"/>
      <c r="BM44" s="197"/>
      <c r="BN44" s="197"/>
      <c r="BO44" s="210"/>
      <c r="BP44" s="210"/>
      <c r="BQ44" s="207">
        <v>38</v>
      </c>
      <c r="BR44" s="208"/>
      <c r="BS44" s="1011" t="s">
        <v>557</v>
      </c>
      <c r="BT44" s="1012"/>
      <c r="BU44" s="1012"/>
      <c r="BV44" s="1012"/>
      <c r="BW44" s="1012"/>
      <c r="BX44" s="1012"/>
      <c r="BY44" s="1012"/>
      <c r="BZ44" s="1012"/>
      <c r="CA44" s="1012"/>
      <c r="CB44" s="1012"/>
      <c r="CC44" s="1012"/>
      <c r="CD44" s="1012"/>
      <c r="CE44" s="1012"/>
      <c r="CF44" s="1012"/>
      <c r="CG44" s="1013"/>
      <c r="CH44" s="1046">
        <v>5</v>
      </c>
      <c r="CI44" s="1047"/>
      <c r="CJ44" s="1047"/>
      <c r="CK44" s="1047"/>
      <c r="CL44" s="1048"/>
      <c r="CM44" s="1046">
        <v>3241</v>
      </c>
      <c r="CN44" s="1047"/>
      <c r="CO44" s="1047"/>
      <c r="CP44" s="1047"/>
      <c r="CQ44" s="1048"/>
      <c r="CR44" s="1046">
        <v>2500</v>
      </c>
      <c r="CS44" s="1047"/>
      <c r="CT44" s="1047"/>
      <c r="CU44" s="1047"/>
      <c r="CV44" s="1048"/>
      <c r="CW44" s="1046" t="s">
        <v>430</v>
      </c>
      <c r="CX44" s="1047"/>
      <c r="CY44" s="1047"/>
      <c r="CZ44" s="1047"/>
      <c r="DA44" s="1048"/>
      <c r="DB44" s="1046" t="s">
        <v>430</v>
      </c>
      <c r="DC44" s="1047"/>
      <c r="DD44" s="1047"/>
      <c r="DE44" s="1047"/>
      <c r="DF44" s="1048"/>
      <c r="DG44" s="1046" t="s">
        <v>430</v>
      </c>
      <c r="DH44" s="1047"/>
      <c r="DI44" s="1047"/>
      <c r="DJ44" s="1047"/>
      <c r="DK44" s="1048"/>
      <c r="DL44" s="1046" t="s">
        <v>430</v>
      </c>
      <c r="DM44" s="1047"/>
      <c r="DN44" s="1047"/>
      <c r="DO44" s="1047"/>
      <c r="DP44" s="1048"/>
      <c r="DQ44" s="986" t="s">
        <v>430</v>
      </c>
      <c r="DR44" s="987"/>
      <c r="DS44" s="987"/>
      <c r="DT44" s="987"/>
      <c r="DU44" s="988"/>
      <c r="DV44" s="989"/>
      <c r="DW44" s="990"/>
      <c r="DX44" s="990"/>
      <c r="DY44" s="990"/>
      <c r="DZ44" s="991"/>
      <c r="EA44" s="191"/>
    </row>
    <row r="45" spans="1:131" s="192" customFormat="1" ht="26.25" customHeight="1">
      <c r="A45" s="206">
        <v>18</v>
      </c>
      <c r="B45" s="1040"/>
      <c r="C45" s="1041"/>
      <c r="D45" s="1041"/>
      <c r="E45" s="1041"/>
      <c r="F45" s="1041"/>
      <c r="G45" s="1041"/>
      <c r="H45" s="1041"/>
      <c r="I45" s="1041"/>
      <c r="J45" s="1041"/>
      <c r="K45" s="1041"/>
      <c r="L45" s="1041"/>
      <c r="M45" s="1041"/>
      <c r="N45" s="1041"/>
      <c r="O45" s="1041"/>
      <c r="P45" s="1042"/>
      <c r="Q45" s="1050"/>
      <c r="R45" s="1044"/>
      <c r="S45" s="1044"/>
      <c r="T45" s="1044"/>
      <c r="U45" s="1044"/>
      <c r="V45" s="1044"/>
      <c r="W45" s="1044"/>
      <c r="X45" s="1044"/>
      <c r="Y45" s="1044"/>
      <c r="Z45" s="1044"/>
      <c r="AA45" s="1044"/>
      <c r="AB45" s="1044"/>
      <c r="AC45" s="1044"/>
      <c r="AD45" s="1044"/>
      <c r="AE45" s="1051"/>
      <c r="AF45" s="1043"/>
      <c r="AG45" s="1044"/>
      <c r="AH45" s="1044"/>
      <c r="AI45" s="1044"/>
      <c r="AJ45" s="1045"/>
      <c r="AK45" s="977"/>
      <c r="AL45" s="968"/>
      <c r="AM45" s="968"/>
      <c r="AN45" s="968"/>
      <c r="AO45" s="968"/>
      <c r="AP45" s="968"/>
      <c r="AQ45" s="968"/>
      <c r="AR45" s="968"/>
      <c r="AS45" s="968"/>
      <c r="AT45" s="968"/>
      <c r="AU45" s="968"/>
      <c r="AV45" s="968"/>
      <c r="AW45" s="968"/>
      <c r="AX45" s="968"/>
      <c r="AY45" s="968"/>
      <c r="AZ45" s="1049"/>
      <c r="BA45" s="1049"/>
      <c r="BB45" s="1049"/>
      <c r="BC45" s="1049"/>
      <c r="BD45" s="1049"/>
      <c r="BE45" s="1038"/>
      <c r="BF45" s="1038"/>
      <c r="BG45" s="1038"/>
      <c r="BH45" s="1038"/>
      <c r="BI45" s="1039"/>
      <c r="BJ45" s="197"/>
      <c r="BK45" s="197"/>
      <c r="BL45" s="197"/>
      <c r="BM45" s="197"/>
      <c r="BN45" s="197"/>
      <c r="BO45" s="210"/>
      <c r="BP45" s="210"/>
      <c r="BQ45" s="207">
        <v>39</v>
      </c>
      <c r="BR45" s="208"/>
      <c r="BS45" s="1011" t="s">
        <v>558</v>
      </c>
      <c r="BT45" s="1012"/>
      <c r="BU45" s="1012"/>
      <c r="BV45" s="1012"/>
      <c r="BW45" s="1012"/>
      <c r="BX45" s="1012"/>
      <c r="BY45" s="1012"/>
      <c r="BZ45" s="1012"/>
      <c r="CA45" s="1012"/>
      <c r="CB45" s="1012"/>
      <c r="CC45" s="1012"/>
      <c r="CD45" s="1012"/>
      <c r="CE45" s="1012"/>
      <c r="CF45" s="1012"/>
      <c r="CG45" s="1013"/>
      <c r="CH45" s="1046">
        <v>656</v>
      </c>
      <c r="CI45" s="1047"/>
      <c r="CJ45" s="1047"/>
      <c r="CK45" s="1047"/>
      <c r="CL45" s="1048"/>
      <c r="CM45" s="1046">
        <v>4498</v>
      </c>
      <c r="CN45" s="1047"/>
      <c r="CO45" s="1047"/>
      <c r="CP45" s="1047"/>
      <c r="CQ45" s="1048"/>
      <c r="CR45" s="1046">
        <v>250</v>
      </c>
      <c r="CS45" s="1047"/>
      <c r="CT45" s="1047"/>
      <c r="CU45" s="1047"/>
      <c r="CV45" s="1048"/>
      <c r="CW45" s="1046" t="s">
        <v>430</v>
      </c>
      <c r="CX45" s="1047"/>
      <c r="CY45" s="1047"/>
      <c r="CZ45" s="1047"/>
      <c r="DA45" s="1048"/>
      <c r="DB45" s="1046" t="s">
        <v>430</v>
      </c>
      <c r="DC45" s="1047"/>
      <c r="DD45" s="1047"/>
      <c r="DE45" s="1047"/>
      <c r="DF45" s="1048"/>
      <c r="DG45" s="1046" t="s">
        <v>430</v>
      </c>
      <c r="DH45" s="1047"/>
      <c r="DI45" s="1047"/>
      <c r="DJ45" s="1047"/>
      <c r="DK45" s="1048"/>
      <c r="DL45" s="1046" t="s">
        <v>430</v>
      </c>
      <c r="DM45" s="1047"/>
      <c r="DN45" s="1047"/>
      <c r="DO45" s="1047"/>
      <c r="DP45" s="1048"/>
      <c r="DQ45" s="986" t="s">
        <v>430</v>
      </c>
      <c r="DR45" s="987"/>
      <c r="DS45" s="987"/>
      <c r="DT45" s="987"/>
      <c r="DU45" s="988"/>
      <c r="DV45" s="989"/>
      <c r="DW45" s="990"/>
      <c r="DX45" s="990"/>
      <c r="DY45" s="990"/>
      <c r="DZ45" s="991"/>
      <c r="EA45" s="191"/>
    </row>
    <row r="46" spans="1:131" s="192" customFormat="1" ht="26.25" customHeight="1">
      <c r="A46" s="206">
        <v>19</v>
      </c>
      <c r="B46" s="1040"/>
      <c r="C46" s="1041"/>
      <c r="D46" s="1041"/>
      <c r="E46" s="1041"/>
      <c r="F46" s="1041"/>
      <c r="G46" s="1041"/>
      <c r="H46" s="1041"/>
      <c r="I46" s="1041"/>
      <c r="J46" s="1041"/>
      <c r="K46" s="1041"/>
      <c r="L46" s="1041"/>
      <c r="M46" s="1041"/>
      <c r="N46" s="1041"/>
      <c r="O46" s="1041"/>
      <c r="P46" s="1042"/>
      <c r="Q46" s="1050"/>
      <c r="R46" s="1044"/>
      <c r="S46" s="1044"/>
      <c r="T46" s="1044"/>
      <c r="U46" s="1044"/>
      <c r="V46" s="1044"/>
      <c r="W46" s="1044"/>
      <c r="X46" s="1044"/>
      <c r="Y46" s="1044"/>
      <c r="Z46" s="1044"/>
      <c r="AA46" s="1044"/>
      <c r="AB46" s="1044"/>
      <c r="AC46" s="1044"/>
      <c r="AD46" s="1044"/>
      <c r="AE46" s="1051"/>
      <c r="AF46" s="1043"/>
      <c r="AG46" s="1044"/>
      <c r="AH46" s="1044"/>
      <c r="AI46" s="1044"/>
      <c r="AJ46" s="1045"/>
      <c r="AK46" s="977"/>
      <c r="AL46" s="968"/>
      <c r="AM46" s="968"/>
      <c r="AN46" s="968"/>
      <c r="AO46" s="968"/>
      <c r="AP46" s="968"/>
      <c r="AQ46" s="968"/>
      <c r="AR46" s="968"/>
      <c r="AS46" s="968"/>
      <c r="AT46" s="968"/>
      <c r="AU46" s="968"/>
      <c r="AV46" s="968"/>
      <c r="AW46" s="968"/>
      <c r="AX46" s="968"/>
      <c r="AY46" s="968"/>
      <c r="AZ46" s="1049"/>
      <c r="BA46" s="1049"/>
      <c r="BB46" s="1049"/>
      <c r="BC46" s="1049"/>
      <c r="BD46" s="1049"/>
      <c r="BE46" s="1038"/>
      <c r="BF46" s="1038"/>
      <c r="BG46" s="1038"/>
      <c r="BH46" s="1038"/>
      <c r="BI46" s="1039"/>
      <c r="BJ46" s="197"/>
      <c r="BK46" s="197"/>
      <c r="BL46" s="197"/>
      <c r="BM46" s="197"/>
      <c r="BN46" s="197"/>
      <c r="BO46" s="210"/>
      <c r="BP46" s="210"/>
      <c r="BQ46" s="207">
        <v>40</v>
      </c>
      <c r="BR46" s="208"/>
      <c r="BS46" s="1011" t="s">
        <v>559</v>
      </c>
      <c r="BT46" s="1012"/>
      <c r="BU46" s="1012"/>
      <c r="BV46" s="1012"/>
      <c r="BW46" s="1012"/>
      <c r="BX46" s="1012"/>
      <c r="BY46" s="1012"/>
      <c r="BZ46" s="1012"/>
      <c r="CA46" s="1012"/>
      <c r="CB46" s="1012"/>
      <c r="CC46" s="1012"/>
      <c r="CD46" s="1012"/>
      <c r="CE46" s="1012"/>
      <c r="CF46" s="1012"/>
      <c r="CG46" s="1013"/>
      <c r="CH46" s="1046">
        <v>179</v>
      </c>
      <c r="CI46" s="1047"/>
      <c r="CJ46" s="1047"/>
      <c r="CK46" s="1047"/>
      <c r="CL46" s="1048"/>
      <c r="CM46" s="1046">
        <v>3313</v>
      </c>
      <c r="CN46" s="1047"/>
      <c r="CO46" s="1047"/>
      <c r="CP46" s="1047"/>
      <c r="CQ46" s="1048"/>
      <c r="CR46" s="1046">
        <v>56</v>
      </c>
      <c r="CS46" s="1047"/>
      <c r="CT46" s="1047"/>
      <c r="CU46" s="1047"/>
      <c r="CV46" s="1048"/>
      <c r="CW46" s="1046" t="s">
        <v>430</v>
      </c>
      <c r="CX46" s="1047"/>
      <c r="CY46" s="1047"/>
      <c r="CZ46" s="1047"/>
      <c r="DA46" s="1048"/>
      <c r="DB46" s="1046" t="s">
        <v>430</v>
      </c>
      <c r="DC46" s="1047"/>
      <c r="DD46" s="1047"/>
      <c r="DE46" s="1047"/>
      <c r="DF46" s="1048"/>
      <c r="DG46" s="1046" t="s">
        <v>430</v>
      </c>
      <c r="DH46" s="1047"/>
      <c r="DI46" s="1047"/>
      <c r="DJ46" s="1047"/>
      <c r="DK46" s="1048"/>
      <c r="DL46" s="1046" t="s">
        <v>430</v>
      </c>
      <c r="DM46" s="1047"/>
      <c r="DN46" s="1047"/>
      <c r="DO46" s="1047"/>
      <c r="DP46" s="1048"/>
      <c r="DQ46" s="986" t="s">
        <v>430</v>
      </c>
      <c r="DR46" s="987"/>
      <c r="DS46" s="987"/>
      <c r="DT46" s="987"/>
      <c r="DU46" s="988"/>
      <c r="DV46" s="989"/>
      <c r="DW46" s="990"/>
      <c r="DX46" s="990"/>
      <c r="DY46" s="990"/>
      <c r="DZ46" s="991"/>
      <c r="EA46" s="191"/>
    </row>
    <row r="47" spans="1:131" s="192" customFormat="1" ht="26.25" customHeight="1">
      <c r="A47" s="206">
        <v>20</v>
      </c>
      <c r="B47" s="1040"/>
      <c r="C47" s="1041"/>
      <c r="D47" s="1041"/>
      <c r="E47" s="1041"/>
      <c r="F47" s="1041"/>
      <c r="G47" s="1041"/>
      <c r="H47" s="1041"/>
      <c r="I47" s="1041"/>
      <c r="J47" s="1041"/>
      <c r="K47" s="1041"/>
      <c r="L47" s="1041"/>
      <c r="M47" s="1041"/>
      <c r="N47" s="1041"/>
      <c r="O47" s="1041"/>
      <c r="P47" s="1042"/>
      <c r="Q47" s="1050"/>
      <c r="R47" s="1044"/>
      <c r="S47" s="1044"/>
      <c r="T47" s="1044"/>
      <c r="U47" s="1044"/>
      <c r="V47" s="1044"/>
      <c r="W47" s="1044"/>
      <c r="X47" s="1044"/>
      <c r="Y47" s="1044"/>
      <c r="Z47" s="1044"/>
      <c r="AA47" s="1044"/>
      <c r="AB47" s="1044"/>
      <c r="AC47" s="1044"/>
      <c r="AD47" s="1044"/>
      <c r="AE47" s="1051"/>
      <c r="AF47" s="1043"/>
      <c r="AG47" s="1044"/>
      <c r="AH47" s="1044"/>
      <c r="AI47" s="1044"/>
      <c r="AJ47" s="1045"/>
      <c r="AK47" s="977"/>
      <c r="AL47" s="968"/>
      <c r="AM47" s="968"/>
      <c r="AN47" s="968"/>
      <c r="AO47" s="968"/>
      <c r="AP47" s="968"/>
      <c r="AQ47" s="968"/>
      <c r="AR47" s="968"/>
      <c r="AS47" s="968"/>
      <c r="AT47" s="968"/>
      <c r="AU47" s="968"/>
      <c r="AV47" s="968"/>
      <c r="AW47" s="968"/>
      <c r="AX47" s="968"/>
      <c r="AY47" s="968"/>
      <c r="AZ47" s="1049"/>
      <c r="BA47" s="1049"/>
      <c r="BB47" s="1049"/>
      <c r="BC47" s="1049"/>
      <c r="BD47" s="1049"/>
      <c r="BE47" s="1038"/>
      <c r="BF47" s="1038"/>
      <c r="BG47" s="1038"/>
      <c r="BH47" s="1038"/>
      <c r="BI47" s="1039"/>
      <c r="BJ47" s="197"/>
      <c r="BK47" s="197"/>
      <c r="BL47" s="197"/>
      <c r="BM47" s="197"/>
      <c r="BN47" s="197"/>
      <c r="BO47" s="210"/>
      <c r="BP47" s="210"/>
      <c r="BQ47" s="207">
        <v>41</v>
      </c>
      <c r="BR47" s="208"/>
      <c r="BS47" s="1052" t="s">
        <v>560</v>
      </c>
      <c r="BT47" s="1053"/>
      <c r="BU47" s="1053"/>
      <c r="BV47" s="1053"/>
      <c r="BW47" s="1053"/>
      <c r="BX47" s="1053"/>
      <c r="BY47" s="1053"/>
      <c r="BZ47" s="1053"/>
      <c r="CA47" s="1053"/>
      <c r="CB47" s="1053"/>
      <c r="CC47" s="1053"/>
      <c r="CD47" s="1053"/>
      <c r="CE47" s="1053"/>
      <c r="CF47" s="1053"/>
      <c r="CG47" s="1054"/>
      <c r="CH47" s="1046">
        <v>-8</v>
      </c>
      <c r="CI47" s="1047"/>
      <c r="CJ47" s="1047"/>
      <c r="CK47" s="1047"/>
      <c r="CL47" s="1048"/>
      <c r="CM47" s="1046">
        <v>558</v>
      </c>
      <c r="CN47" s="1047"/>
      <c r="CO47" s="1047"/>
      <c r="CP47" s="1047"/>
      <c r="CQ47" s="1048"/>
      <c r="CR47" s="1046">
        <v>250</v>
      </c>
      <c r="CS47" s="1047"/>
      <c r="CT47" s="1047"/>
      <c r="CU47" s="1047"/>
      <c r="CV47" s="1048"/>
      <c r="CW47" s="1046">
        <v>646</v>
      </c>
      <c r="CX47" s="1047"/>
      <c r="CY47" s="1047"/>
      <c r="CZ47" s="1047"/>
      <c r="DA47" s="1048"/>
      <c r="DB47" s="1046" t="s">
        <v>430</v>
      </c>
      <c r="DC47" s="1047"/>
      <c r="DD47" s="1047"/>
      <c r="DE47" s="1047"/>
      <c r="DF47" s="1048"/>
      <c r="DG47" s="1046" t="s">
        <v>430</v>
      </c>
      <c r="DH47" s="1047"/>
      <c r="DI47" s="1047"/>
      <c r="DJ47" s="1047"/>
      <c r="DK47" s="1048"/>
      <c r="DL47" s="1046" t="s">
        <v>430</v>
      </c>
      <c r="DM47" s="1047"/>
      <c r="DN47" s="1047"/>
      <c r="DO47" s="1047"/>
      <c r="DP47" s="1048"/>
      <c r="DQ47" s="986" t="s">
        <v>430</v>
      </c>
      <c r="DR47" s="987"/>
      <c r="DS47" s="987"/>
      <c r="DT47" s="987"/>
      <c r="DU47" s="988"/>
      <c r="DV47" s="989"/>
      <c r="DW47" s="990"/>
      <c r="DX47" s="990"/>
      <c r="DY47" s="990"/>
      <c r="DZ47" s="991"/>
      <c r="EA47" s="191"/>
    </row>
    <row r="48" spans="1:131" s="192" customFormat="1" ht="26.25" customHeight="1">
      <c r="A48" s="206">
        <v>21</v>
      </c>
      <c r="B48" s="1040"/>
      <c r="C48" s="1041"/>
      <c r="D48" s="1041"/>
      <c r="E48" s="1041"/>
      <c r="F48" s="1041"/>
      <c r="G48" s="1041"/>
      <c r="H48" s="1041"/>
      <c r="I48" s="1041"/>
      <c r="J48" s="1041"/>
      <c r="K48" s="1041"/>
      <c r="L48" s="1041"/>
      <c r="M48" s="1041"/>
      <c r="N48" s="1041"/>
      <c r="O48" s="1041"/>
      <c r="P48" s="1042"/>
      <c r="Q48" s="1050"/>
      <c r="R48" s="1044"/>
      <c r="S48" s="1044"/>
      <c r="T48" s="1044"/>
      <c r="U48" s="1044"/>
      <c r="V48" s="1044"/>
      <c r="W48" s="1044"/>
      <c r="X48" s="1044"/>
      <c r="Y48" s="1044"/>
      <c r="Z48" s="1044"/>
      <c r="AA48" s="1044"/>
      <c r="AB48" s="1044"/>
      <c r="AC48" s="1044"/>
      <c r="AD48" s="1044"/>
      <c r="AE48" s="1051"/>
      <c r="AF48" s="1043"/>
      <c r="AG48" s="1044"/>
      <c r="AH48" s="1044"/>
      <c r="AI48" s="1044"/>
      <c r="AJ48" s="1045"/>
      <c r="AK48" s="977"/>
      <c r="AL48" s="968"/>
      <c r="AM48" s="968"/>
      <c r="AN48" s="968"/>
      <c r="AO48" s="968"/>
      <c r="AP48" s="968"/>
      <c r="AQ48" s="968"/>
      <c r="AR48" s="968"/>
      <c r="AS48" s="968"/>
      <c r="AT48" s="968"/>
      <c r="AU48" s="968"/>
      <c r="AV48" s="968"/>
      <c r="AW48" s="968"/>
      <c r="AX48" s="968"/>
      <c r="AY48" s="968"/>
      <c r="AZ48" s="1049"/>
      <c r="BA48" s="1049"/>
      <c r="BB48" s="1049"/>
      <c r="BC48" s="1049"/>
      <c r="BD48" s="1049"/>
      <c r="BE48" s="1038"/>
      <c r="BF48" s="1038"/>
      <c r="BG48" s="1038"/>
      <c r="BH48" s="1038"/>
      <c r="BI48" s="1039"/>
      <c r="BJ48" s="197"/>
      <c r="BK48" s="197"/>
      <c r="BL48" s="197"/>
      <c r="BM48" s="197"/>
      <c r="BN48" s="197"/>
      <c r="BO48" s="210"/>
      <c r="BP48" s="210"/>
      <c r="BQ48" s="207">
        <v>42</v>
      </c>
      <c r="BR48" s="208" t="s">
        <v>523</v>
      </c>
      <c r="BS48" s="1011" t="s">
        <v>561</v>
      </c>
      <c r="BT48" s="1012"/>
      <c r="BU48" s="1012"/>
      <c r="BV48" s="1012"/>
      <c r="BW48" s="1012"/>
      <c r="BX48" s="1012"/>
      <c r="BY48" s="1012"/>
      <c r="BZ48" s="1012"/>
      <c r="CA48" s="1012"/>
      <c r="CB48" s="1012"/>
      <c r="CC48" s="1012"/>
      <c r="CD48" s="1012"/>
      <c r="CE48" s="1012"/>
      <c r="CF48" s="1012"/>
      <c r="CG48" s="1013"/>
      <c r="CH48" s="1046">
        <v>954</v>
      </c>
      <c r="CI48" s="1047"/>
      <c r="CJ48" s="1047"/>
      <c r="CK48" s="1047"/>
      <c r="CL48" s="1048"/>
      <c r="CM48" s="1046">
        <v>135938</v>
      </c>
      <c r="CN48" s="1047"/>
      <c r="CO48" s="1047"/>
      <c r="CP48" s="1047"/>
      <c r="CQ48" s="1048"/>
      <c r="CR48" s="1046">
        <v>141602</v>
      </c>
      <c r="CS48" s="1047"/>
      <c r="CT48" s="1047"/>
      <c r="CU48" s="1047"/>
      <c r="CV48" s="1048"/>
      <c r="CW48" s="1046">
        <v>17526</v>
      </c>
      <c r="CX48" s="1047"/>
      <c r="CY48" s="1047"/>
      <c r="CZ48" s="1047"/>
      <c r="DA48" s="1048"/>
      <c r="DB48" s="1046" t="s">
        <v>430</v>
      </c>
      <c r="DC48" s="1047"/>
      <c r="DD48" s="1047"/>
      <c r="DE48" s="1047"/>
      <c r="DF48" s="1048"/>
      <c r="DG48" s="1046" t="s">
        <v>430</v>
      </c>
      <c r="DH48" s="1047"/>
      <c r="DI48" s="1047"/>
      <c r="DJ48" s="1047"/>
      <c r="DK48" s="1048"/>
      <c r="DL48" s="1046" t="s">
        <v>430</v>
      </c>
      <c r="DM48" s="1047"/>
      <c r="DN48" s="1047"/>
      <c r="DO48" s="1047"/>
      <c r="DP48" s="1048"/>
      <c r="DQ48" s="986" t="s">
        <v>430</v>
      </c>
      <c r="DR48" s="987"/>
      <c r="DS48" s="987"/>
      <c r="DT48" s="987"/>
      <c r="DU48" s="988"/>
      <c r="DV48" s="989"/>
      <c r="DW48" s="990"/>
      <c r="DX48" s="990"/>
      <c r="DY48" s="990"/>
      <c r="DZ48" s="991"/>
      <c r="EA48" s="191"/>
    </row>
    <row r="49" spans="1:131" s="192" customFormat="1" ht="26.25" customHeight="1">
      <c r="A49" s="206">
        <v>22</v>
      </c>
      <c r="B49" s="1040"/>
      <c r="C49" s="1041"/>
      <c r="D49" s="1041"/>
      <c r="E49" s="1041"/>
      <c r="F49" s="1041"/>
      <c r="G49" s="1041"/>
      <c r="H49" s="1041"/>
      <c r="I49" s="1041"/>
      <c r="J49" s="1041"/>
      <c r="K49" s="1041"/>
      <c r="L49" s="1041"/>
      <c r="M49" s="1041"/>
      <c r="N49" s="1041"/>
      <c r="O49" s="1041"/>
      <c r="P49" s="1042"/>
      <c r="Q49" s="1050"/>
      <c r="R49" s="1044"/>
      <c r="S49" s="1044"/>
      <c r="T49" s="1044"/>
      <c r="U49" s="1044"/>
      <c r="V49" s="1044"/>
      <c r="W49" s="1044"/>
      <c r="X49" s="1044"/>
      <c r="Y49" s="1044"/>
      <c r="Z49" s="1044"/>
      <c r="AA49" s="1044"/>
      <c r="AB49" s="1044"/>
      <c r="AC49" s="1044"/>
      <c r="AD49" s="1044"/>
      <c r="AE49" s="1051"/>
      <c r="AF49" s="1043"/>
      <c r="AG49" s="1044"/>
      <c r="AH49" s="1044"/>
      <c r="AI49" s="1044"/>
      <c r="AJ49" s="1045"/>
      <c r="AK49" s="977"/>
      <c r="AL49" s="968"/>
      <c r="AM49" s="968"/>
      <c r="AN49" s="968"/>
      <c r="AO49" s="968"/>
      <c r="AP49" s="968"/>
      <c r="AQ49" s="968"/>
      <c r="AR49" s="968"/>
      <c r="AS49" s="968"/>
      <c r="AT49" s="968"/>
      <c r="AU49" s="968"/>
      <c r="AV49" s="968"/>
      <c r="AW49" s="968"/>
      <c r="AX49" s="968"/>
      <c r="AY49" s="968"/>
      <c r="AZ49" s="1049"/>
      <c r="BA49" s="1049"/>
      <c r="BB49" s="1049"/>
      <c r="BC49" s="1049"/>
      <c r="BD49" s="1049"/>
      <c r="BE49" s="1038"/>
      <c r="BF49" s="1038"/>
      <c r="BG49" s="1038"/>
      <c r="BH49" s="1038"/>
      <c r="BI49" s="1039"/>
      <c r="BJ49" s="197"/>
      <c r="BK49" s="197"/>
      <c r="BL49" s="197"/>
      <c r="BM49" s="197"/>
      <c r="BN49" s="197"/>
      <c r="BO49" s="210"/>
      <c r="BP49" s="210"/>
      <c r="BQ49" s="207">
        <v>43</v>
      </c>
      <c r="BR49" s="208" t="s">
        <v>523</v>
      </c>
      <c r="BS49" s="1011" t="s">
        <v>562</v>
      </c>
      <c r="BT49" s="1012"/>
      <c r="BU49" s="1012"/>
      <c r="BV49" s="1012"/>
      <c r="BW49" s="1012"/>
      <c r="BX49" s="1012"/>
      <c r="BY49" s="1012"/>
      <c r="BZ49" s="1012"/>
      <c r="CA49" s="1012"/>
      <c r="CB49" s="1012"/>
      <c r="CC49" s="1012"/>
      <c r="CD49" s="1012"/>
      <c r="CE49" s="1012"/>
      <c r="CF49" s="1012"/>
      <c r="CG49" s="1013"/>
      <c r="CH49" s="1046">
        <v>216</v>
      </c>
      <c r="CI49" s="1047"/>
      <c r="CJ49" s="1047"/>
      <c r="CK49" s="1047"/>
      <c r="CL49" s="1048"/>
      <c r="CM49" s="1046">
        <v>26544</v>
      </c>
      <c r="CN49" s="1047"/>
      <c r="CO49" s="1047"/>
      <c r="CP49" s="1047"/>
      <c r="CQ49" s="1048"/>
      <c r="CR49" s="1046">
        <v>28052</v>
      </c>
      <c r="CS49" s="1047"/>
      <c r="CT49" s="1047"/>
      <c r="CU49" s="1047"/>
      <c r="CV49" s="1048"/>
      <c r="CW49" s="1046">
        <v>5738</v>
      </c>
      <c r="CX49" s="1047"/>
      <c r="CY49" s="1047"/>
      <c r="CZ49" s="1047"/>
      <c r="DA49" s="1048"/>
      <c r="DB49" s="1046" t="s">
        <v>430</v>
      </c>
      <c r="DC49" s="1047"/>
      <c r="DD49" s="1047"/>
      <c r="DE49" s="1047"/>
      <c r="DF49" s="1048"/>
      <c r="DG49" s="1046" t="s">
        <v>430</v>
      </c>
      <c r="DH49" s="1047"/>
      <c r="DI49" s="1047"/>
      <c r="DJ49" s="1047"/>
      <c r="DK49" s="1048"/>
      <c r="DL49" s="1046" t="s">
        <v>430</v>
      </c>
      <c r="DM49" s="1047"/>
      <c r="DN49" s="1047"/>
      <c r="DO49" s="1047"/>
      <c r="DP49" s="1048"/>
      <c r="DQ49" s="986" t="s">
        <v>430</v>
      </c>
      <c r="DR49" s="987"/>
      <c r="DS49" s="987"/>
      <c r="DT49" s="987"/>
      <c r="DU49" s="988"/>
      <c r="DV49" s="989"/>
      <c r="DW49" s="990"/>
      <c r="DX49" s="990"/>
      <c r="DY49" s="990"/>
      <c r="DZ49" s="991"/>
      <c r="EA49" s="191"/>
    </row>
    <row r="50" spans="1:131" s="192" customFormat="1" ht="26.25" customHeight="1">
      <c r="A50" s="206">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197"/>
      <c r="BK50" s="197"/>
      <c r="BL50" s="197"/>
      <c r="BM50" s="197"/>
      <c r="BN50" s="197"/>
      <c r="BO50" s="210"/>
      <c r="BP50" s="210"/>
      <c r="BQ50" s="207">
        <v>44</v>
      </c>
      <c r="BR50" s="208"/>
      <c r="BS50" s="1011" t="s">
        <v>563</v>
      </c>
      <c r="BT50" s="1012"/>
      <c r="BU50" s="1012"/>
      <c r="BV50" s="1012"/>
      <c r="BW50" s="1012"/>
      <c r="BX50" s="1012"/>
      <c r="BY50" s="1012"/>
      <c r="BZ50" s="1012"/>
      <c r="CA50" s="1012"/>
      <c r="CB50" s="1012"/>
      <c r="CC50" s="1012"/>
      <c r="CD50" s="1012"/>
      <c r="CE50" s="1012"/>
      <c r="CF50" s="1012"/>
      <c r="CG50" s="1013"/>
      <c r="CH50" s="1046">
        <v>86</v>
      </c>
      <c r="CI50" s="1047"/>
      <c r="CJ50" s="1047"/>
      <c r="CK50" s="1047"/>
      <c r="CL50" s="1048"/>
      <c r="CM50" s="1046">
        <v>77008</v>
      </c>
      <c r="CN50" s="1047"/>
      <c r="CO50" s="1047"/>
      <c r="CP50" s="1047"/>
      <c r="CQ50" s="1048"/>
      <c r="CR50" s="1046">
        <v>64948</v>
      </c>
      <c r="CS50" s="1047"/>
      <c r="CT50" s="1047"/>
      <c r="CU50" s="1047"/>
      <c r="CV50" s="1048"/>
      <c r="CW50" s="1046" t="s">
        <v>520</v>
      </c>
      <c r="CX50" s="1047"/>
      <c r="CY50" s="1047"/>
      <c r="CZ50" s="1047"/>
      <c r="DA50" s="1048"/>
      <c r="DB50" s="1046" t="s">
        <v>430</v>
      </c>
      <c r="DC50" s="1047"/>
      <c r="DD50" s="1047"/>
      <c r="DE50" s="1047"/>
      <c r="DF50" s="1048"/>
      <c r="DG50" s="1046" t="s">
        <v>430</v>
      </c>
      <c r="DH50" s="1047"/>
      <c r="DI50" s="1047"/>
      <c r="DJ50" s="1047"/>
      <c r="DK50" s="1048"/>
      <c r="DL50" s="1046" t="s">
        <v>430</v>
      </c>
      <c r="DM50" s="1047"/>
      <c r="DN50" s="1047"/>
      <c r="DO50" s="1047"/>
      <c r="DP50" s="1048"/>
      <c r="DQ50" s="986" t="s">
        <v>430</v>
      </c>
      <c r="DR50" s="987"/>
      <c r="DS50" s="987"/>
      <c r="DT50" s="987"/>
      <c r="DU50" s="988"/>
      <c r="DV50" s="989"/>
      <c r="DW50" s="990"/>
      <c r="DX50" s="990"/>
      <c r="DY50" s="990"/>
      <c r="DZ50" s="991"/>
      <c r="EA50" s="191"/>
    </row>
    <row r="51" spans="1:131" s="192" customFormat="1" ht="26.25" customHeight="1">
      <c r="A51" s="206">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197"/>
      <c r="BK51" s="197"/>
      <c r="BL51" s="197"/>
      <c r="BM51" s="197"/>
      <c r="BN51" s="197"/>
      <c r="BO51" s="210"/>
      <c r="BP51" s="210"/>
      <c r="BQ51" s="207">
        <v>45</v>
      </c>
      <c r="BR51" s="208"/>
      <c r="BS51" s="1011" t="s">
        <v>564</v>
      </c>
      <c r="BT51" s="1012"/>
      <c r="BU51" s="1012"/>
      <c r="BV51" s="1012"/>
      <c r="BW51" s="1012"/>
      <c r="BX51" s="1012"/>
      <c r="BY51" s="1012"/>
      <c r="BZ51" s="1012"/>
      <c r="CA51" s="1012"/>
      <c r="CB51" s="1012"/>
      <c r="CC51" s="1012"/>
      <c r="CD51" s="1012"/>
      <c r="CE51" s="1012"/>
      <c r="CF51" s="1012"/>
      <c r="CG51" s="1013"/>
      <c r="CH51" s="1046">
        <v>3755</v>
      </c>
      <c r="CI51" s="1047"/>
      <c r="CJ51" s="1047"/>
      <c r="CK51" s="1047"/>
      <c r="CL51" s="1048"/>
      <c r="CM51" s="1046">
        <v>51465</v>
      </c>
      <c r="CN51" s="1047"/>
      <c r="CO51" s="1047"/>
      <c r="CP51" s="1047"/>
      <c r="CQ51" s="1048"/>
      <c r="CR51" s="1046">
        <v>17304</v>
      </c>
      <c r="CS51" s="1047"/>
      <c r="CT51" s="1047"/>
      <c r="CU51" s="1047"/>
      <c r="CV51" s="1048"/>
      <c r="CW51" s="1046" t="s">
        <v>520</v>
      </c>
      <c r="CX51" s="1047"/>
      <c r="CY51" s="1047"/>
      <c r="CZ51" s="1047"/>
      <c r="DA51" s="1048"/>
      <c r="DB51" s="1046">
        <v>17157</v>
      </c>
      <c r="DC51" s="1047"/>
      <c r="DD51" s="1047"/>
      <c r="DE51" s="1047"/>
      <c r="DF51" s="1048"/>
      <c r="DG51" s="1046" t="s">
        <v>430</v>
      </c>
      <c r="DH51" s="1047"/>
      <c r="DI51" s="1047"/>
      <c r="DJ51" s="1047"/>
      <c r="DK51" s="1048"/>
      <c r="DL51" s="1046" t="s">
        <v>430</v>
      </c>
      <c r="DM51" s="1047"/>
      <c r="DN51" s="1047"/>
      <c r="DO51" s="1047"/>
      <c r="DP51" s="1048"/>
      <c r="DQ51" s="986" t="s">
        <v>430</v>
      </c>
      <c r="DR51" s="987"/>
      <c r="DS51" s="987"/>
      <c r="DT51" s="987"/>
      <c r="DU51" s="988"/>
      <c r="DV51" s="989"/>
      <c r="DW51" s="990"/>
      <c r="DX51" s="990"/>
      <c r="DY51" s="990"/>
      <c r="DZ51" s="991"/>
      <c r="EA51" s="191"/>
    </row>
    <row r="52" spans="1:131" s="192" customFormat="1" ht="26.25" customHeight="1">
      <c r="A52" s="206">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197"/>
      <c r="BK52" s="197"/>
      <c r="BL52" s="197"/>
      <c r="BM52" s="197"/>
      <c r="BN52" s="197"/>
      <c r="BO52" s="210"/>
      <c r="BP52" s="210"/>
      <c r="BQ52" s="207">
        <v>46</v>
      </c>
      <c r="BR52" s="208" t="s">
        <v>523</v>
      </c>
      <c r="BS52" s="1011" t="s">
        <v>565</v>
      </c>
      <c r="BT52" s="1012"/>
      <c r="BU52" s="1012"/>
      <c r="BV52" s="1012"/>
      <c r="BW52" s="1012"/>
      <c r="BX52" s="1012"/>
      <c r="BY52" s="1012"/>
      <c r="BZ52" s="1012"/>
      <c r="CA52" s="1012"/>
      <c r="CB52" s="1012"/>
      <c r="CC52" s="1012"/>
      <c r="CD52" s="1012"/>
      <c r="CE52" s="1012"/>
      <c r="CF52" s="1012"/>
      <c r="CG52" s="1013"/>
      <c r="CH52" s="1046">
        <v>-83</v>
      </c>
      <c r="CI52" s="1047"/>
      <c r="CJ52" s="1047"/>
      <c r="CK52" s="1047"/>
      <c r="CL52" s="1048"/>
      <c r="CM52" s="1046">
        <v>17207</v>
      </c>
      <c r="CN52" s="1047"/>
      <c r="CO52" s="1047"/>
      <c r="CP52" s="1047"/>
      <c r="CQ52" s="1048"/>
      <c r="CR52" s="1046">
        <v>9410</v>
      </c>
      <c r="CS52" s="1047"/>
      <c r="CT52" s="1047"/>
      <c r="CU52" s="1047"/>
      <c r="CV52" s="1048"/>
      <c r="CW52" s="1046">
        <v>4922</v>
      </c>
      <c r="CX52" s="1047"/>
      <c r="CY52" s="1047"/>
      <c r="CZ52" s="1047"/>
      <c r="DA52" s="1048"/>
      <c r="DB52" s="1046">
        <v>13925</v>
      </c>
      <c r="DC52" s="1047"/>
      <c r="DD52" s="1047"/>
      <c r="DE52" s="1047"/>
      <c r="DF52" s="1048"/>
      <c r="DG52" s="1046" t="s">
        <v>430</v>
      </c>
      <c r="DH52" s="1047"/>
      <c r="DI52" s="1047"/>
      <c r="DJ52" s="1047"/>
      <c r="DK52" s="1048"/>
      <c r="DL52" s="1046" t="s">
        <v>430</v>
      </c>
      <c r="DM52" s="1047"/>
      <c r="DN52" s="1047"/>
      <c r="DO52" s="1047"/>
      <c r="DP52" s="1048"/>
      <c r="DQ52" s="986">
        <v>586</v>
      </c>
      <c r="DR52" s="987"/>
      <c r="DS52" s="987"/>
      <c r="DT52" s="987"/>
      <c r="DU52" s="988"/>
      <c r="DV52" s="989"/>
      <c r="DW52" s="990"/>
      <c r="DX52" s="990"/>
      <c r="DY52" s="990"/>
      <c r="DZ52" s="991"/>
      <c r="EA52" s="191"/>
    </row>
    <row r="53" spans="1:131" s="192" customFormat="1" ht="26.25" customHeight="1">
      <c r="A53" s="206">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197"/>
      <c r="BK53" s="197"/>
      <c r="BL53" s="197"/>
      <c r="BM53" s="197"/>
      <c r="BN53" s="197"/>
      <c r="BO53" s="210"/>
      <c r="BP53" s="210"/>
      <c r="BQ53" s="207">
        <v>47</v>
      </c>
      <c r="BR53" s="208"/>
      <c r="BS53" s="1011" t="s">
        <v>566</v>
      </c>
      <c r="BT53" s="1012"/>
      <c r="BU53" s="1012"/>
      <c r="BV53" s="1012"/>
      <c r="BW53" s="1012"/>
      <c r="BX53" s="1012"/>
      <c r="BY53" s="1012"/>
      <c r="BZ53" s="1012"/>
      <c r="CA53" s="1012"/>
      <c r="CB53" s="1012"/>
      <c r="CC53" s="1012"/>
      <c r="CD53" s="1012"/>
      <c r="CE53" s="1012"/>
      <c r="CF53" s="1012"/>
      <c r="CG53" s="1013"/>
      <c r="CH53" s="1046">
        <v>9</v>
      </c>
      <c r="CI53" s="1047"/>
      <c r="CJ53" s="1047"/>
      <c r="CK53" s="1047"/>
      <c r="CL53" s="1048"/>
      <c r="CM53" s="1046">
        <v>1301</v>
      </c>
      <c r="CN53" s="1047"/>
      <c r="CO53" s="1047"/>
      <c r="CP53" s="1047"/>
      <c r="CQ53" s="1048"/>
      <c r="CR53" s="1046">
        <v>800</v>
      </c>
      <c r="CS53" s="1047"/>
      <c r="CT53" s="1047"/>
      <c r="CU53" s="1047"/>
      <c r="CV53" s="1048"/>
      <c r="CW53" s="1046">
        <v>366</v>
      </c>
      <c r="CX53" s="1047"/>
      <c r="CY53" s="1047"/>
      <c r="CZ53" s="1047"/>
      <c r="DA53" s="1048"/>
      <c r="DB53" s="1046" t="s">
        <v>520</v>
      </c>
      <c r="DC53" s="1047"/>
      <c r="DD53" s="1047"/>
      <c r="DE53" s="1047"/>
      <c r="DF53" s="1048"/>
      <c r="DG53" s="1046" t="s">
        <v>430</v>
      </c>
      <c r="DH53" s="1047"/>
      <c r="DI53" s="1047"/>
      <c r="DJ53" s="1047"/>
      <c r="DK53" s="1048"/>
      <c r="DL53" s="1046" t="s">
        <v>430</v>
      </c>
      <c r="DM53" s="1047"/>
      <c r="DN53" s="1047"/>
      <c r="DO53" s="1047"/>
      <c r="DP53" s="1048"/>
      <c r="DQ53" s="986" t="s">
        <v>430</v>
      </c>
      <c r="DR53" s="987"/>
      <c r="DS53" s="987"/>
      <c r="DT53" s="987"/>
      <c r="DU53" s="988"/>
      <c r="DV53" s="989"/>
      <c r="DW53" s="990"/>
      <c r="DX53" s="990"/>
      <c r="DY53" s="990"/>
      <c r="DZ53" s="991"/>
      <c r="EA53" s="191"/>
    </row>
    <row r="54" spans="1:131" s="192" customFormat="1" ht="26.25" customHeight="1">
      <c r="A54" s="206">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197"/>
      <c r="BK54" s="197"/>
      <c r="BL54" s="197"/>
      <c r="BM54" s="197"/>
      <c r="BN54" s="197"/>
      <c r="BO54" s="210"/>
      <c r="BP54" s="210"/>
      <c r="BQ54" s="207">
        <v>48</v>
      </c>
      <c r="BR54" s="208"/>
      <c r="BS54" s="1011" t="s">
        <v>567</v>
      </c>
      <c r="BT54" s="1012"/>
      <c r="BU54" s="1012"/>
      <c r="BV54" s="1012"/>
      <c r="BW54" s="1012"/>
      <c r="BX54" s="1012"/>
      <c r="BY54" s="1012"/>
      <c r="BZ54" s="1012"/>
      <c r="CA54" s="1012"/>
      <c r="CB54" s="1012"/>
      <c r="CC54" s="1012"/>
      <c r="CD54" s="1012"/>
      <c r="CE54" s="1012"/>
      <c r="CF54" s="1012"/>
      <c r="CG54" s="1013"/>
      <c r="CH54" s="1046">
        <v>37595</v>
      </c>
      <c r="CI54" s="1047"/>
      <c r="CJ54" s="1047"/>
      <c r="CK54" s="1047"/>
      <c r="CL54" s="1048"/>
      <c r="CM54" s="1046">
        <v>68655</v>
      </c>
      <c r="CN54" s="1047"/>
      <c r="CO54" s="1047"/>
      <c r="CP54" s="1047"/>
      <c r="CQ54" s="1048"/>
      <c r="CR54" s="1046">
        <v>150</v>
      </c>
      <c r="CS54" s="1047"/>
      <c r="CT54" s="1047"/>
      <c r="CU54" s="1047"/>
      <c r="CV54" s="1048"/>
      <c r="CW54" s="1046" t="s">
        <v>520</v>
      </c>
      <c r="CX54" s="1047"/>
      <c r="CY54" s="1047"/>
      <c r="CZ54" s="1047"/>
      <c r="DA54" s="1048"/>
      <c r="DB54" s="1046" t="s">
        <v>520</v>
      </c>
      <c r="DC54" s="1047"/>
      <c r="DD54" s="1047"/>
      <c r="DE54" s="1047"/>
      <c r="DF54" s="1048"/>
      <c r="DG54" s="1046" t="s">
        <v>430</v>
      </c>
      <c r="DH54" s="1047"/>
      <c r="DI54" s="1047"/>
      <c r="DJ54" s="1047"/>
      <c r="DK54" s="1048"/>
      <c r="DL54" s="1046" t="s">
        <v>430</v>
      </c>
      <c r="DM54" s="1047"/>
      <c r="DN54" s="1047"/>
      <c r="DO54" s="1047"/>
      <c r="DP54" s="1048"/>
      <c r="DQ54" s="986" t="s">
        <v>430</v>
      </c>
      <c r="DR54" s="987"/>
      <c r="DS54" s="987"/>
      <c r="DT54" s="987"/>
      <c r="DU54" s="988"/>
      <c r="DV54" s="989"/>
      <c r="DW54" s="990"/>
      <c r="DX54" s="990"/>
      <c r="DY54" s="990"/>
      <c r="DZ54" s="991"/>
      <c r="EA54" s="191"/>
    </row>
    <row r="55" spans="1:131" s="192" customFormat="1" ht="26.25" customHeight="1">
      <c r="A55" s="206">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197"/>
      <c r="BK55" s="197"/>
      <c r="BL55" s="197"/>
      <c r="BM55" s="197"/>
      <c r="BN55" s="197"/>
      <c r="BO55" s="210"/>
      <c r="BP55" s="210"/>
      <c r="BQ55" s="207">
        <v>49</v>
      </c>
      <c r="BR55" s="208"/>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1"/>
    </row>
    <row r="56" spans="1:131" s="192" customFormat="1" ht="26.25" customHeight="1">
      <c r="A56" s="206">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197"/>
      <c r="BK56" s="197"/>
      <c r="BL56" s="197"/>
      <c r="BM56" s="197"/>
      <c r="BN56" s="197"/>
      <c r="BO56" s="210"/>
      <c r="BP56" s="210"/>
      <c r="BQ56" s="207">
        <v>50</v>
      </c>
      <c r="BR56" s="208"/>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1"/>
    </row>
    <row r="57" spans="1:131" s="192" customFormat="1" ht="26.25" customHeight="1">
      <c r="A57" s="206">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197"/>
      <c r="BK57" s="197"/>
      <c r="BL57" s="197"/>
      <c r="BM57" s="197"/>
      <c r="BN57" s="197"/>
      <c r="BO57" s="210"/>
      <c r="BP57" s="210"/>
      <c r="BQ57" s="207">
        <v>51</v>
      </c>
      <c r="BR57" s="208"/>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1"/>
    </row>
    <row r="58" spans="1:131" s="192" customFormat="1" ht="26.25" customHeight="1">
      <c r="A58" s="206">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197"/>
      <c r="BK58" s="197"/>
      <c r="BL58" s="197"/>
      <c r="BM58" s="197"/>
      <c r="BN58" s="197"/>
      <c r="BO58" s="210"/>
      <c r="BP58" s="210"/>
      <c r="BQ58" s="207">
        <v>52</v>
      </c>
      <c r="BR58" s="208"/>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1"/>
    </row>
    <row r="59" spans="1:131" s="192" customFormat="1" ht="26.25" customHeight="1">
      <c r="A59" s="206">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197"/>
      <c r="BK59" s="197"/>
      <c r="BL59" s="197"/>
      <c r="BM59" s="197"/>
      <c r="BN59" s="197"/>
      <c r="BO59" s="210"/>
      <c r="BP59" s="210"/>
      <c r="BQ59" s="207">
        <v>53</v>
      </c>
      <c r="BR59" s="208"/>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1"/>
    </row>
    <row r="60" spans="1:131" s="192" customFormat="1" ht="26.25" customHeight="1">
      <c r="A60" s="206">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197"/>
      <c r="BK60" s="197"/>
      <c r="BL60" s="197"/>
      <c r="BM60" s="197"/>
      <c r="BN60" s="197"/>
      <c r="BO60" s="210"/>
      <c r="BP60" s="210"/>
      <c r="BQ60" s="207">
        <v>54</v>
      </c>
      <c r="BR60" s="208"/>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1"/>
    </row>
    <row r="61" spans="1:131" s="192" customFormat="1" ht="26.25" customHeight="1" thickBot="1">
      <c r="A61" s="206">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197"/>
      <c r="BK61" s="197"/>
      <c r="BL61" s="197"/>
      <c r="BM61" s="197"/>
      <c r="BN61" s="197"/>
      <c r="BO61" s="210"/>
      <c r="BP61" s="210"/>
      <c r="BQ61" s="207">
        <v>55</v>
      </c>
      <c r="BR61" s="208"/>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1"/>
    </row>
    <row r="62" spans="1:131" s="192" customFormat="1" ht="26.25" customHeight="1">
      <c r="A62" s="206">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343</v>
      </c>
      <c r="BK62" s="1031"/>
      <c r="BL62" s="1031"/>
      <c r="BM62" s="1031"/>
      <c r="BN62" s="1032"/>
      <c r="BO62" s="210"/>
      <c r="BP62" s="210"/>
      <c r="BQ62" s="207">
        <v>56</v>
      </c>
      <c r="BR62" s="208"/>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1"/>
    </row>
    <row r="63" spans="1:131" s="192" customFormat="1" ht="26.25" customHeight="1" thickBot="1">
      <c r="A63" s="209" t="s">
        <v>327</v>
      </c>
      <c r="B63" s="935" t="s">
        <v>344</v>
      </c>
      <c r="C63" s="936"/>
      <c r="D63" s="936"/>
      <c r="E63" s="936"/>
      <c r="F63" s="936"/>
      <c r="G63" s="936"/>
      <c r="H63" s="936"/>
      <c r="I63" s="936"/>
      <c r="J63" s="936"/>
      <c r="K63" s="936"/>
      <c r="L63" s="936"/>
      <c r="M63" s="936"/>
      <c r="N63" s="936"/>
      <c r="O63" s="936"/>
      <c r="P63" s="937"/>
      <c r="Q63" s="962"/>
      <c r="R63" s="963"/>
      <c r="S63" s="963"/>
      <c r="T63" s="963"/>
      <c r="U63" s="963"/>
      <c r="V63" s="963"/>
      <c r="W63" s="963"/>
      <c r="X63" s="963"/>
      <c r="Y63" s="963"/>
      <c r="Z63" s="963"/>
      <c r="AA63" s="963"/>
      <c r="AB63" s="963"/>
      <c r="AC63" s="963"/>
      <c r="AD63" s="963"/>
      <c r="AE63" s="1024"/>
      <c r="AF63" s="1025">
        <v>655895</v>
      </c>
      <c r="AG63" s="959"/>
      <c r="AH63" s="959"/>
      <c r="AI63" s="959"/>
      <c r="AJ63" s="1026"/>
      <c r="AK63" s="1027"/>
      <c r="AL63" s="963"/>
      <c r="AM63" s="963"/>
      <c r="AN63" s="963"/>
      <c r="AO63" s="963"/>
      <c r="AP63" s="959">
        <v>2839390</v>
      </c>
      <c r="AQ63" s="959"/>
      <c r="AR63" s="959"/>
      <c r="AS63" s="959"/>
      <c r="AT63" s="959"/>
      <c r="AU63" s="959">
        <v>1183580</v>
      </c>
      <c r="AV63" s="959"/>
      <c r="AW63" s="959"/>
      <c r="AX63" s="959"/>
      <c r="AY63" s="959"/>
      <c r="AZ63" s="1021"/>
      <c r="BA63" s="1021"/>
      <c r="BB63" s="1021"/>
      <c r="BC63" s="1021"/>
      <c r="BD63" s="1021"/>
      <c r="BE63" s="960"/>
      <c r="BF63" s="960"/>
      <c r="BG63" s="960"/>
      <c r="BH63" s="960"/>
      <c r="BI63" s="961"/>
      <c r="BJ63" s="1022" t="s">
        <v>100</v>
      </c>
      <c r="BK63" s="942"/>
      <c r="BL63" s="942"/>
      <c r="BM63" s="942"/>
      <c r="BN63" s="1023"/>
      <c r="BO63" s="210"/>
      <c r="BP63" s="210"/>
      <c r="BQ63" s="207">
        <v>57</v>
      </c>
      <c r="BR63" s="208"/>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1"/>
    </row>
    <row r="65" spans="1:131" s="192" customFormat="1" ht="26.25" customHeight="1" thickBot="1">
      <c r="A65" s="197" t="s">
        <v>345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1"/>
    </row>
    <row r="66" spans="1:131" s="192" customFormat="1" ht="26.25" customHeight="1">
      <c r="A66" s="992" t="s">
        <v>346</v>
      </c>
      <c r="B66" s="993"/>
      <c r="C66" s="993"/>
      <c r="D66" s="993"/>
      <c r="E66" s="993"/>
      <c r="F66" s="993"/>
      <c r="G66" s="993"/>
      <c r="H66" s="993"/>
      <c r="I66" s="993"/>
      <c r="J66" s="993"/>
      <c r="K66" s="993"/>
      <c r="L66" s="993"/>
      <c r="M66" s="993"/>
      <c r="N66" s="993"/>
      <c r="O66" s="993"/>
      <c r="P66" s="994"/>
      <c r="Q66" s="998" t="s">
        <v>331</v>
      </c>
      <c r="R66" s="999"/>
      <c r="S66" s="999"/>
      <c r="T66" s="999"/>
      <c r="U66" s="1000"/>
      <c r="V66" s="998" t="s">
        <v>332</v>
      </c>
      <c r="W66" s="999"/>
      <c r="X66" s="999"/>
      <c r="Y66" s="999"/>
      <c r="Z66" s="1000"/>
      <c r="AA66" s="998" t="s">
        <v>333</v>
      </c>
      <c r="AB66" s="999"/>
      <c r="AC66" s="999"/>
      <c r="AD66" s="999"/>
      <c r="AE66" s="1000"/>
      <c r="AF66" s="1004" t="s">
        <v>334</v>
      </c>
      <c r="AG66" s="1005"/>
      <c r="AH66" s="1005"/>
      <c r="AI66" s="1005"/>
      <c r="AJ66" s="1006"/>
      <c r="AK66" s="998" t="s">
        <v>335</v>
      </c>
      <c r="AL66" s="993"/>
      <c r="AM66" s="993"/>
      <c r="AN66" s="993"/>
      <c r="AO66" s="994"/>
      <c r="AP66" s="998" t="s">
        <v>336</v>
      </c>
      <c r="AQ66" s="999"/>
      <c r="AR66" s="999"/>
      <c r="AS66" s="999"/>
      <c r="AT66" s="1000"/>
      <c r="AU66" s="998" t="s">
        <v>347</v>
      </c>
      <c r="AV66" s="999"/>
      <c r="AW66" s="999"/>
      <c r="AX66" s="999"/>
      <c r="AY66" s="1000"/>
      <c r="AZ66" s="998" t="s">
        <v>316</v>
      </c>
      <c r="BA66" s="999"/>
      <c r="BB66" s="999"/>
      <c r="BC66" s="999"/>
      <c r="BD66" s="1014"/>
      <c r="BE66" s="210"/>
      <c r="BF66" s="210"/>
      <c r="BG66" s="210"/>
      <c r="BH66" s="210"/>
      <c r="BI66" s="210"/>
      <c r="BJ66" s="210"/>
      <c r="BK66" s="210"/>
      <c r="BL66" s="210"/>
      <c r="BM66" s="210"/>
      <c r="BN66" s="210"/>
      <c r="BO66" s="210"/>
      <c r="BP66" s="210"/>
      <c r="BQ66" s="207">
        <v>60</v>
      </c>
      <c r="BR66" s="212"/>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4"/>
      <c r="DW66" s="945"/>
      <c r="DX66" s="945"/>
      <c r="DY66" s="945"/>
      <c r="DZ66" s="946"/>
      <c r="EA66" s="191"/>
    </row>
    <row r="67" spans="1:131" s="192"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0"/>
      <c r="BF67" s="210"/>
      <c r="BG67" s="210"/>
      <c r="BH67" s="210"/>
      <c r="BI67" s="210"/>
      <c r="BJ67" s="210"/>
      <c r="BK67" s="210"/>
      <c r="BL67" s="210"/>
      <c r="BM67" s="210"/>
      <c r="BN67" s="210"/>
      <c r="BO67" s="210"/>
      <c r="BP67" s="210"/>
      <c r="BQ67" s="207">
        <v>61</v>
      </c>
      <c r="BR67" s="212"/>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4"/>
      <c r="DW67" s="945"/>
      <c r="DX67" s="945"/>
      <c r="DY67" s="945"/>
      <c r="DZ67" s="946"/>
      <c r="EA67" s="191"/>
    </row>
    <row r="68" spans="1:131" s="192" customFormat="1" ht="26.25" customHeight="1" thickTop="1">
      <c r="A68" s="203">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10"/>
      <c r="BF68" s="210"/>
      <c r="BG68" s="210"/>
      <c r="BH68" s="210"/>
      <c r="BI68" s="210"/>
      <c r="BJ68" s="210"/>
      <c r="BK68" s="210"/>
      <c r="BL68" s="210"/>
      <c r="BM68" s="210"/>
      <c r="BN68" s="210"/>
      <c r="BO68" s="210"/>
      <c r="BP68" s="210"/>
      <c r="BQ68" s="207">
        <v>62</v>
      </c>
      <c r="BR68" s="212"/>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4"/>
      <c r="DW68" s="945"/>
      <c r="DX68" s="945"/>
      <c r="DY68" s="945"/>
      <c r="DZ68" s="946"/>
      <c r="EA68" s="191"/>
    </row>
    <row r="69" spans="1:131" s="192" customFormat="1" ht="26.25" customHeight="1">
      <c r="A69" s="206">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10"/>
      <c r="BF69" s="210"/>
      <c r="BG69" s="210"/>
      <c r="BH69" s="210"/>
      <c r="BI69" s="210"/>
      <c r="BJ69" s="210"/>
      <c r="BK69" s="210"/>
      <c r="BL69" s="210"/>
      <c r="BM69" s="210"/>
      <c r="BN69" s="210"/>
      <c r="BO69" s="210"/>
      <c r="BP69" s="210"/>
      <c r="BQ69" s="207">
        <v>63</v>
      </c>
      <c r="BR69" s="212"/>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4"/>
      <c r="DW69" s="945"/>
      <c r="DX69" s="945"/>
      <c r="DY69" s="945"/>
      <c r="DZ69" s="946"/>
      <c r="EA69" s="191"/>
    </row>
    <row r="70" spans="1:131" s="192" customFormat="1" ht="26.25" customHeight="1">
      <c r="A70" s="206">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10"/>
      <c r="BF70" s="210"/>
      <c r="BG70" s="210"/>
      <c r="BH70" s="210"/>
      <c r="BI70" s="210"/>
      <c r="BJ70" s="210"/>
      <c r="BK70" s="210"/>
      <c r="BL70" s="210"/>
      <c r="BM70" s="210"/>
      <c r="BN70" s="210"/>
      <c r="BO70" s="210"/>
      <c r="BP70" s="210"/>
      <c r="BQ70" s="207">
        <v>64</v>
      </c>
      <c r="BR70" s="212"/>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4"/>
      <c r="DW70" s="945"/>
      <c r="DX70" s="945"/>
      <c r="DY70" s="945"/>
      <c r="DZ70" s="946"/>
      <c r="EA70" s="191"/>
    </row>
    <row r="71" spans="1:131" s="192" customFormat="1" ht="26.25" customHeight="1">
      <c r="A71" s="206">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10"/>
      <c r="BF71" s="210"/>
      <c r="BG71" s="210"/>
      <c r="BH71" s="210"/>
      <c r="BI71" s="210"/>
      <c r="BJ71" s="210"/>
      <c r="BK71" s="210"/>
      <c r="BL71" s="210"/>
      <c r="BM71" s="210"/>
      <c r="BN71" s="210"/>
      <c r="BO71" s="210"/>
      <c r="BP71" s="210"/>
      <c r="BQ71" s="207">
        <v>65</v>
      </c>
      <c r="BR71" s="212"/>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4"/>
      <c r="DW71" s="945"/>
      <c r="DX71" s="945"/>
      <c r="DY71" s="945"/>
      <c r="DZ71" s="946"/>
      <c r="EA71" s="191"/>
    </row>
    <row r="72" spans="1:131" s="192" customFormat="1" ht="26.25" customHeight="1">
      <c r="A72" s="206">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10"/>
      <c r="BF72" s="210"/>
      <c r="BG72" s="210"/>
      <c r="BH72" s="210"/>
      <c r="BI72" s="210"/>
      <c r="BJ72" s="210"/>
      <c r="BK72" s="210"/>
      <c r="BL72" s="210"/>
      <c r="BM72" s="210"/>
      <c r="BN72" s="210"/>
      <c r="BO72" s="210"/>
      <c r="BP72" s="210"/>
      <c r="BQ72" s="207">
        <v>66</v>
      </c>
      <c r="BR72" s="212"/>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4"/>
      <c r="DW72" s="945"/>
      <c r="DX72" s="945"/>
      <c r="DY72" s="945"/>
      <c r="DZ72" s="946"/>
      <c r="EA72" s="191"/>
    </row>
    <row r="73" spans="1:131" s="192" customFormat="1" ht="26.25" customHeight="1">
      <c r="A73" s="206">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10"/>
      <c r="BF73" s="210"/>
      <c r="BG73" s="210"/>
      <c r="BH73" s="210"/>
      <c r="BI73" s="210"/>
      <c r="BJ73" s="210"/>
      <c r="BK73" s="210"/>
      <c r="BL73" s="210"/>
      <c r="BM73" s="210"/>
      <c r="BN73" s="210"/>
      <c r="BO73" s="210"/>
      <c r="BP73" s="210"/>
      <c r="BQ73" s="207">
        <v>67</v>
      </c>
      <c r="BR73" s="212"/>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4"/>
      <c r="DW73" s="945"/>
      <c r="DX73" s="945"/>
      <c r="DY73" s="945"/>
      <c r="DZ73" s="946"/>
      <c r="EA73" s="191"/>
    </row>
    <row r="74" spans="1:131" s="192" customFormat="1" ht="26.25" customHeight="1">
      <c r="A74" s="206">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10"/>
      <c r="BF74" s="210"/>
      <c r="BG74" s="210"/>
      <c r="BH74" s="210"/>
      <c r="BI74" s="210"/>
      <c r="BJ74" s="210"/>
      <c r="BK74" s="210"/>
      <c r="BL74" s="210"/>
      <c r="BM74" s="210"/>
      <c r="BN74" s="210"/>
      <c r="BO74" s="210"/>
      <c r="BP74" s="210"/>
      <c r="BQ74" s="207">
        <v>68</v>
      </c>
      <c r="BR74" s="212"/>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4"/>
      <c r="DW74" s="945"/>
      <c r="DX74" s="945"/>
      <c r="DY74" s="945"/>
      <c r="DZ74" s="946"/>
      <c r="EA74" s="191"/>
    </row>
    <row r="75" spans="1:131" s="192" customFormat="1" ht="26.25" customHeight="1">
      <c r="A75" s="206">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10"/>
      <c r="BF75" s="210"/>
      <c r="BG75" s="210"/>
      <c r="BH75" s="210"/>
      <c r="BI75" s="210"/>
      <c r="BJ75" s="210"/>
      <c r="BK75" s="210"/>
      <c r="BL75" s="210"/>
      <c r="BM75" s="210"/>
      <c r="BN75" s="210"/>
      <c r="BO75" s="210"/>
      <c r="BP75" s="210"/>
      <c r="BQ75" s="207">
        <v>69</v>
      </c>
      <c r="BR75" s="212"/>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4"/>
      <c r="DW75" s="945"/>
      <c r="DX75" s="945"/>
      <c r="DY75" s="945"/>
      <c r="DZ75" s="946"/>
      <c r="EA75" s="191"/>
    </row>
    <row r="76" spans="1:131" s="192" customFormat="1" ht="26.25" customHeight="1">
      <c r="A76" s="206">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0"/>
      <c r="BF76" s="210"/>
      <c r="BG76" s="210"/>
      <c r="BH76" s="210"/>
      <c r="BI76" s="210"/>
      <c r="BJ76" s="210"/>
      <c r="BK76" s="210"/>
      <c r="BL76" s="210"/>
      <c r="BM76" s="210"/>
      <c r="BN76" s="210"/>
      <c r="BO76" s="210"/>
      <c r="BP76" s="210"/>
      <c r="BQ76" s="207">
        <v>70</v>
      </c>
      <c r="BR76" s="212"/>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4"/>
      <c r="DW76" s="945"/>
      <c r="DX76" s="945"/>
      <c r="DY76" s="945"/>
      <c r="DZ76" s="946"/>
      <c r="EA76" s="191"/>
    </row>
    <row r="77" spans="1:131" s="192" customFormat="1" ht="26.25" customHeight="1">
      <c r="A77" s="206">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0"/>
      <c r="BF77" s="210"/>
      <c r="BG77" s="210"/>
      <c r="BH77" s="210"/>
      <c r="BI77" s="210"/>
      <c r="BJ77" s="210"/>
      <c r="BK77" s="210"/>
      <c r="BL77" s="210"/>
      <c r="BM77" s="210"/>
      <c r="BN77" s="210"/>
      <c r="BO77" s="210"/>
      <c r="BP77" s="210"/>
      <c r="BQ77" s="207">
        <v>71</v>
      </c>
      <c r="BR77" s="212"/>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4"/>
      <c r="DW77" s="945"/>
      <c r="DX77" s="945"/>
      <c r="DY77" s="945"/>
      <c r="DZ77" s="946"/>
      <c r="EA77" s="191"/>
    </row>
    <row r="78" spans="1:131" s="192" customFormat="1" ht="26.25" customHeight="1">
      <c r="A78" s="206">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0"/>
      <c r="BF78" s="210"/>
      <c r="BG78" s="210"/>
      <c r="BH78" s="210"/>
      <c r="BI78" s="210"/>
      <c r="BJ78" s="213"/>
      <c r="BK78" s="213"/>
      <c r="BL78" s="213"/>
      <c r="BM78" s="213"/>
      <c r="BN78" s="213"/>
      <c r="BO78" s="210"/>
      <c r="BP78" s="210"/>
      <c r="BQ78" s="207">
        <v>72</v>
      </c>
      <c r="BR78" s="212"/>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4"/>
      <c r="DW78" s="945"/>
      <c r="DX78" s="945"/>
      <c r="DY78" s="945"/>
      <c r="DZ78" s="946"/>
      <c r="EA78" s="191"/>
    </row>
    <row r="79" spans="1:131" s="192" customFormat="1" ht="26.25" customHeight="1">
      <c r="A79" s="206">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0"/>
      <c r="BF79" s="210"/>
      <c r="BG79" s="210"/>
      <c r="BH79" s="210"/>
      <c r="BI79" s="210"/>
      <c r="BJ79" s="213"/>
      <c r="BK79" s="213"/>
      <c r="BL79" s="213"/>
      <c r="BM79" s="213"/>
      <c r="BN79" s="213"/>
      <c r="BO79" s="210"/>
      <c r="BP79" s="210"/>
      <c r="BQ79" s="207">
        <v>73</v>
      </c>
      <c r="BR79" s="212"/>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4"/>
      <c r="DW79" s="945"/>
      <c r="DX79" s="945"/>
      <c r="DY79" s="945"/>
      <c r="DZ79" s="946"/>
      <c r="EA79" s="191"/>
    </row>
    <row r="80" spans="1:131" s="192" customFormat="1" ht="26.25" customHeight="1">
      <c r="A80" s="206">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0"/>
      <c r="BF80" s="210"/>
      <c r="BG80" s="210"/>
      <c r="BH80" s="210"/>
      <c r="BI80" s="210"/>
      <c r="BJ80" s="210"/>
      <c r="BK80" s="210"/>
      <c r="BL80" s="210"/>
      <c r="BM80" s="210"/>
      <c r="BN80" s="210"/>
      <c r="BO80" s="210"/>
      <c r="BP80" s="210"/>
      <c r="BQ80" s="207">
        <v>74</v>
      </c>
      <c r="BR80" s="212"/>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4"/>
      <c r="DW80" s="945"/>
      <c r="DX80" s="945"/>
      <c r="DY80" s="945"/>
      <c r="DZ80" s="946"/>
      <c r="EA80" s="191"/>
    </row>
    <row r="81" spans="1:131" s="192" customFormat="1" ht="26.25" customHeight="1">
      <c r="A81" s="206">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0"/>
      <c r="BF81" s="210"/>
      <c r="BG81" s="210"/>
      <c r="BH81" s="210"/>
      <c r="BI81" s="210"/>
      <c r="BJ81" s="210"/>
      <c r="BK81" s="210"/>
      <c r="BL81" s="210"/>
      <c r="BM81" s="210"/>
      <c r="BN81" s="210"/>
      <c r="BO81" s="210"/>
      <c r="BP81" s="210"/>
      <c r="BQ81" s="207">
        <v>75</v>
      </c>
      <c r="BR81" s="212"/>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4"/>
      <c r="DW81" s="945"/>
      <c r="DX81" s="945"/>
      <c r="DY81" s="945"/>
      <c r="DZ81" s="946"/>
      <c r="EA81" s="191"/>
    </row>
    <row r="82" spans="1:131" s="192" customFormat="1" ht="26.25" customHeight="1">
      <c r="A82" s="206">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0"/>
      <c r="BF82" s="210"/>
      <c r="BG82" s="210"/>
      <c r="BH82" s="210"/>
      <c r="BI82" s="210"/>
      <c r="BJ82" s="210"/>
      <c r="BK82" s="210"/>
      <c r="BL82" s="210"/>
      <c r="BM82" s="210"/>
      <c r="BN82" s="210"/>
      <c r="BO82" s="210"/>
      <c r="BP82" s="210"/>
      <c r="BQ82" s="207">
        <v>76</v>
      </c>
      <c r="BR82" s="212"/>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4"/>
      <c r="DW82" s="945"/>
      <c r="DX82" s="945"/>
      <c r="DY82" s="945"/>
      <c r="DZ82" s="946"/>
      <c r="EA82" s="191"/>
    </row>
    <row r="83" spans="1:131" s="192" customFormat="1" ht="26.25" customHeight="1">
      <c r="A83" s="206">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0"/>
      <c r="BF83" s="210"/>
      <c r="BG83" s="210"/>
      <c r="BH83" s="210"/>
      <c r="BI83" s="210"/>
      <c r="BJ83" s="210"/>
      <c r="BK83" s="210"/>
      <c r="BL83" s="210"/>
      <c r="BM83" s="210"/>
      <c r="BN83" s="210"/>
      <c r="BO83" s="210"/>
      <c r="BP83" s="210"/>
      <c r="BQ83" s="207">
        <v>77</v>
      </c>
      <c r="BR83" s="212"/>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4"/>
      <c r="DW83" s="945"/>
      <c r="DX83" s="945"/>
      <c r="DY83" s="945"/>
      <c r="DZ83" s="946"/>
      <c r="EA83" s="191"/>
    </row>
    <row r="84" spans="1:131" s="192" customFormat="1" ht="26.25" customHeight="1">
      <c r="A84" s="206">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0"/>
      <c r="BF84" s="210"/>
      <c r="BG84" s="210"/>
      <c r="BH84" s="210"/>
      <c r="BI84" s="210"/>
      <c r="BJ84" s="210"/>
      <c r="BK84" s="210"/>
      <c r="BL84" s="210"/>
      <c r="BM84" s="210"/>
      <c r="BN84" s="210"/>
      <c r="BO84" s="210"/>
      <c r="BP84" s="210"/>
      <c r="BQ84" s="207">
        <v>78</v>
      </c>
      <c r="BR84" s="212"/>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4"/>
      <c r="DW84" s="945"/>
      <c r="DX84" s="945"/>
      <c r="DY84" s="945"/>
      <c r="DZ84" s="946"/>
      <c r="EA84" s="191"/>
    </row>
    <row r="85" spans="1:131" s="192" customFormat="1" ht="26.25" customHeight="1">
      <c r="A85" s="206">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0"/>
      <c r="BF85" s="210"/>
      <c r="BG85" s="210"/>
      <c r="BH85" s="210"/>
      <c r="BI85" s="210"/>
      <c r="BJ85" s="210"/>
      <c r="BK85" s="210"/>
      <c r="BL85" s="210"/>
      <c r="BM85" s="210"/>
      <c r="BN85" s="210"/>
      <c r="BO85" s="210"/>
      <c r="BP85" s="210"/>
      <c r="BQ85" s="207">
        <v>79</v>
      </c>
      <c r="BR85" s="212"/>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4"/>
      <c r="DW85" s="945"/>
      <c r="DX85" s="945"/>
      <c r="DY85" s="945"/>
      <c r="DZ85" s="946"/>
      <c r="EA85" s="191"/>
    </row>
    <row r="86" spans="1:131" s="192" customFormat="1" ht="26.25" customHeight="1">
      <c r="A86" s="206">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0"/>
      <c r="BF86" s="210"/>
      <c r="BG86" s="210"/>
      <c r="BH86" s="210"/>
      <c r="BI86" s="210"/>
      <c r="BJ86" s="210"/>
      <c r="BK86" s="210"/>
      <c r="BL86" s="210"/>
      <c r="BM86" s="210"/>
      <c r="BN86" s="210"/>
      <c r="BO86" s="210"/>
      <c r="BP86" s="210"/>
      <c r="BQ86" s="207">
        <v>80</v>
      </c>
      <c r="BR86" s="212"/>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4"/>
      <c r="DW86" s="945"/>
      <c r="DX86" s="945"/>
      <c r="DY86" s="945"/>
      <c r="DZ86" s="946"/>
      <c r="EA86" s="191"/>
    </row>
    <row r="87" spans="1:131" s="192" customFormat="1" ht="26.25" customHeight="1">
      <c r="A87" s="214">
        <v>20</v>
      </c>
      <c r="B87" s="947"/>
      <c r="C87" s="948"/>
      <c r="D87" s="948"/>
      <c r="E87" s="948"/>
      <c r="F87" s="948"/>
      <c r="G87" s="948"/>
      <c r="H87" s="948"/>
      <c r="I87" s="948"/>
      <c r="J87" s="948"/>
      <c r="K87" s="948"/>
      <c r="L87" s="948"/>
      <c r="M87" s="948"/>
      <c r="N87" s="948"/>
      <c r="O87" s="948"/>
      <c r="P87" s="949"/>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0"/>
      <c r="BF87" s="210"/>
      <c r="BG87" s="210"/>
      <c r="BH87" s="210"/>
      <c r="BI87" s="210"/>
      <c r="BJ87" s="210"/>
      <c r="BK87" s="210"/>
      <c r="BL87" s="210"/>
      <c r="BM87" s="210"/>
      <c r="BN87" s="210"/>
      <c r="BO87" s="210"/>
      <c r="BP87" s="210"/>
      <c r="BQ87" s="207">
        <v>81</v>
      </c>
      <c r="BR87" s="212"/>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4"/>
      <c r="DW87" s="945"/>
      <c r="DX87" s="945"/>
      <c r="DY87" s="945"/>
      <c r="DZ87" s="946"/>
      <c r="EA87" s="191"/>
    </row>
    <row r="88" spans="1:131" s="192" customFormat="1" ht="26.25" customHeight="1" thickBot="1">
      <c r="A88" s="209" t="s">
        <v>327</v>
      </c>
      <c r="B88" s="935" t="s">
        <v>348</v>
      </c>
      <c r="C88" s="936"/>
      <c r="D88" s="936"/>
      <c r="E88" s="936"/>
      <c r="F88" s="936"/>
      <c r="G88" s="936"/>
      <c r="H88" s="936"/>
      <c r="I88" s="936"/>
      <c r="J88" s="936"/>
      <c r="K88" s="936"/>
      <c r="L88" s="936"/>
      <c r="M88" s="936"/>
      <c r="N88" s="936"/>
      <c r="O88" s="936"/>
      <c r="P88" s="937"/>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10"/>
      <c r="BF88" s="210"/>
      <c r="BG88" s="210"/>
      <c r="BH88" s="210"/>
      <c r="BI88" s="210"/>
      <c r="BJ88" s="210"/>
      <c r="BK88" s="210"/>
      <c r="BL88" s="210"/>
      <c r="BM88" s="210"/>
      <c r="BN88" s="210"/>
      <c r="BO88" s="210"/>
      <c r="BP88" s="210"/>
      <c r="BQ88" s="207">
        <v>82</v>
      </c>
      <c r="BR88" s="212"/>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4"/>
      <c r="DW88" s="945"/>
      <c r="DX88" s="945"/>
      <c r="DY88" s="945"/>
      <c r="DZ88" s="946"/>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4"/>
      <c r="DW89" s="945"/>
      <c r="DX89" s="945"/>
      <c r="DY89" s="945"/>
      <c r="DZ89" s="946"/>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4"/>
      <c r="DW90" s="945"/>
      <c r="DX90" s="945"/>
      <c r="DY90" s="945"/>
      <c r="DZ90" s="946"/>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4"/>
      <c r="DW91" s="945"/>
      <c r="DX91" s="945"/>
      <c r="DY91" s="945"/>
      <c r="DZ91" s="946"/>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4"/>
      <c r="DW92" s="945"/>
      <c r="DX92" s="945"/>
      <c r="DY92" s="945"/>
      <c r="DZ92" s="946"/>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4"/>
      <c r="DW93" s="945"/>
      <c r="DX93" s="945"/>
      <c r="DY93" s="945"/>
      <c r="DZ93" s="946"/>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4"/>
      <c r="DW94" s="945"/>
      <c r="DX94" s="945"/>
      <c r="DY94" s="945"/>
      <c r="DZ94" s="946"/>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4"/>
      <c r="DW95" s="945"/>
      <c r="DX95" s="945"/>
      <c r="DY95" s="945"/>
      <c r="DZ95" s="946"/>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4"/>
      <c r="DW96" s="945"/>
      <c r="DX96" s="945"/>
      <c r="DY96" s="945"/>
      <c r="DZ96" s="946"/>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4"/>
      <c r="DW97" s="945"/>
      <c r="DX97" s="945"/>
      <c r="DY97" s="945"/>
      <c r="DZ97" s="946"/>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4"/>
      <c r="DW98" s="945"/>
      <c r="DX98" s="945"/>
      <c r="DY98" s="945"/>
      <c r="DZ98" s="946"/>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4"/>
      <c r="DW99" s="945"/>
      <c r="DX99" s="945"/>
      <c r="DY99" s="945"/>
      <c r="DZ99" s="946"/>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4"/>
      <c r="DW100" s="945"/>
      <c r="DX100" s="945"/>
      <c r="DY100" s="945"/>
      <c r="DZ100" s="946"/>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2"/>
      <c r="DW101" s="933"/>
      <c r="DX101" s="933"/>
      <c r="DY101" s="933"/>
      <c r="DZ101" s="934"/>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327</v>
      </c>
      <c r="BR102" s="935" t="s">
        <v>349</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417118</v>
      </c>
      <c r="CS102" s="942"/>
      <c r="CT102" s="942"/>
      <c r="CU102" s="942"/>
      <c r="CV102" s="943"/>
      <c r="CW102" s="941">
        <v>69807</v>
      </c>
      <c r="CX102" s="942"/>
      <c r="CY102" s="942"/>
      <c r="CZ102" s="942"/>
      <c r="DA102" s="943"/>
      <c r="DB102" s="941">
        <v>687586</v>
      </c>
      <c r="DC102" s="942"/>
      <c r="DD102" s="942"/>
      <c r="DE102" s="942"/>
      <c r="DF102" s="943"/>
      <c r="DG102" s="941" t="s">
        <v>520</v>
      </c>
      <c r="DH102" s="942"/>
      <c r="DI102" s="942"/>
      <c r="DJ102" s="942"/>
      <c r="DK102" s="943"/>
      <c r="DL102" s="941">
        <v>33016</v>
      </c>
      <c r="DM102" s="942"/>
      <c r="DN102" s="942"/>
      <c r="DO102" s="942"/>
      <c r="DP102" s="943"/>
      <c r="DQ102" s="941">
        <v>3887</v>
      </c>
      <c r="DR102" s="942"/>
      <c r="DS102" s="942"/>
      <c r="DT102" s="942"/>
      <c r="DU102" s="943"/>
      <c r="DV102" s="924"/>
      <c r="DW102" s="925"/>
      <c r="DX102" s="925"/>
      <c r="DY102" s="925"/>
      <c r="DZ102" s="926"/>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7" t="s">
        <v>350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8" t="s">
        <v>351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352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353</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9" t="s">
        <v>354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355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191" customFormat="1" ht="26.25" customHeight="1">
      <c r="A109" s="884" t="s">
        <v>356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7" t="s">
        <v>357</v>
      </c>
      <c r="AB109" s="885"/>
      <c r="AC109" s="885"/>
      <c r="AD109" s="885"/>
      <c r="AE109" s="886"/>
      <c r="AF109" s="887" t="s">
        <v>274</v>
      </c>
      <c r="AG109" s="885"/>
      <c r="AH109" s="885"/>
      <c r="AI109" s="885"/>
      <c r="AJ109" s="886"/>
      <c r="AK109" s="887" t="s">
        <v>273</v>
      </c>
      <c r="AL109" s="885"/>
      <c r="AM109" s="885"/>
      <c r="AN109" s="885"/>
      <c r="AO109" s="886"/>
      <c r="AP109" s="887" t="s">
        <v>358</v>
      </c>
      <c r="AQ109" s="885"/>
      <c r="AR109" s="885"/>
      <c r="AS109" s="885"/>
      <c r="AT109" s="916"/>
      <c r="AU109" s="884" t="s">
        <v>356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7" t="s">
        <v>357</v>
      </c>
      <c r="BR109" s="885"/>
      <c r="BS109" s="885"/>
      <c r="BT109" s="885"/>
      <c r="BU109" s="886"/>
      <c r="BV109" s="887" t="s">
        <v>274</v>
      </c>
      <c r="BW109" s="885"/>
      <c r="BX109" s="885"/>
      <c r="BY109" s="885"/>
      <c r="BZ109" s="886"/>
      <c r="CA109" s="887" t="s">
        <v>273</v>
      </c>
      <c r="CB109" s="885"/>
      <c r="CC109" s="885"/>
      <c r="CD109" s="885"/>
      <c r="CE109" s="886"/>
      <c r="CF109" s="923" t="s">
        <v>358</v>
      </c>
      <c r="CG109" s="923"/>
      <c r="CH109" s="923"/>
      <c r="CI109" s="923"/>
      <c r="CJ109" s="923"/>
      <c r="CK109" s="887" t="s">
        <v>359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7" t="s">
        <v>357</v>
      </c>
      <c r="DH109" s="885"/>
      <c r="DI109" s="885"/>
      <c r="DJ109" s="885"/>
      <c r="DK109" s="886"/>
      <c r="DL109" s="887" t="s">
        <v>274</v>
      </c>
      <c r="DM109" s="885"/>
      <c r="DN109" s="885"/>
      <c r="DO109" s="885"/>
      <c r="DP109" s="886"/>
      <c r="DQ109" s="887" t="s">
        <v>273</v>
      </c>
      <c r="DR109" s="885"/>
      <c r="DS109" s="885"/>
      <c r="DT109" s="885"/>
      <c r="DU109" s="886"/>
      <c r="DV109" s="887" t="s">
        <v>358</v>
      </c>
      <c r="DW109" s="885"/>
      <c r="DX109" s="885"/>
      <c r="DY109" s="885"/>
      <c r="DZ109" s="916"/>
    </row>
    <row r="110" spans="1:131" s="191" customFormat="1" ht="26.25" customHeight="1">
      <c r="A110" s="785" t="s">
        <v>360</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877">
        <v>177548947</v>
      </c>
      <c r="AB110" s="878"/>
      <c r="AC110" s="878"/>
      <c r="AD110" s="878"/>
      <c r="AE110" s="879"/>
      <c r="AF110" s="880">
        <v>171968541</v>
      </c>
      <c r="AG110" s="878"/>
      <c r="AH110" s="878"/>
      <c r="AI110" s="878"/>
      <c r="AJ110" s="879"/>
      <c r="AK110" s="880">
        <v>137756715</v>
      </c>
      <c r="AL110" s="878"/>
      <c r="AM110" s="878"/>
      <c r="AN110" s="878"/>
      <c r="AO110" s="879"/>
      <c r="AP110" s="881">
        <v>3.9</v>
      </c>
      <c r="AQ110" s="882"/>
      <c r="AR110" s="882"/>
      <c r="AS110" s="882"/>
      <c r="AT110" s="883"/>
      <c r="AU110" s="917" t="s">
        <v>57</v>
      </c>
      <c r="AV110" s="918"/>
      <c r="AW110" s="918"/>
      <c r="AX110" s="918"/>
      <c r="AY110" s="918"/>
      <c r="AZ110" s="840" t="s">
        <v>361</v>
      </c>
      <c r="BA110" s="786"/>
      <c r="BB110" s="786"/>
      <c r="BC110" s="786"/>
      <c r="BD110" s="786"/>
      <c r="BE110" s="786"/>
      <c r="BF110" s="786"/>
      <c r="BG110" s="786"/>
      <c r="BH110" s="786"/>
      <c r="BI110" s="786"/>
      <c r="BJ110" s="786"/>
      <c r="BK110" s="786"/>
      <c r="BL110" s="786"/>
      <c r="BM110" s="786"/>
      <c r="BN110" s="786"/>
      <c r="BO110" s="786"/>
      <c r="BP110" s="787"/>
      <c r="BQ110" s="841">
        <v>6548269935</v>
      </c>
      <c r="BR110" s="823"/>
      <c r="BS110" s="823"/>
      <c r="BT110" s="823"/>
      <c r="BU110" s="823"/>
      <c r="BV110" s="823">
        <v>6249084306</v>
      </c>
      <c r="BW110" s="823"/>
      <c r="BX110" s="823"/>
      <c r="BY110" s="823"/>
      <c r="BZ110" s="823"/>
      <c r="CA110" s="823">
        <v>6059353244</v>
      </c>
      <c r="CB110" s="823"/>
      <c r="CC110" s="823"/>
      <c r="CD110" s="823"/>
      <c r="CE110" s="823"/>
      <c r="CF110" s="850">
        <v>172.5</v>
      </c>
      <c r="CG110" s="851"/>
      <c r="CH110" s="851"/>
      <c r="CI110" s="851"/>
      <c r="CJ110" s="851"/>
      <c r="CK110" s="913" t="s">
        <v>362</v>
      </c>
      <c r="CL110" s="797"/>
      <c r="CM110" s="874" t="s">
        <v>363</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841">
        <v>8269000</v>
      </c>
      <c r="DH110" s="823"/>
      <c r="DI110" s="823"/>
      <c r="DJ110" s="823"/>
      <c r="DK110" s="823"/>
      <c r="DL110" s="823">
        <v>7342497</v>
      </c>
      <c r="DM110" s="823"/>
      <c r="DN110" s="823"/>
      <c r="DO110" s="823"/>
      <c r="DP110" s="823"/>
      <c r="DQ110" s="823">
        <v>6420878</v>
      </c>
      <c r="DR110" s="823"/>
      <c r="DS110" s="823"/>
      <c r="DT110" s="823"/>
      <c r="DU110" s="823"/>
      <c r="DV110" s="824">
        <v>0.2</v>
      </c>
      <c r="DW110" s="824"/>
      <c r="DX110" s="824"/>
      <c r="DY110" s="824"/>
      <c r="DZ110" s="825"/>
    </row>
    <row r="111" spans="1:131" s="191" customFormat="1" ht="26.25" customHeight="1">
      <c r="A111" s="752" t="s">
        <v>364</v>
      </c>
      <c r="B111" s="753"/>
      <c r="C111" s="753"/>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905"/>
      <c r="AA111" s="906" t="s">
        <v>100</v>
      </c>
      <c r="AB111" s="907"/>
      <c r="AC111" s="907"/>
      <c r="AD111" s="907"/>
      <c r="AE111" s="908"/>
      <c r="AF111" s="909" t="s">
        <v>100</v>
      </c>
      <c r="AG111" s="907"/>
      <c r="AH111" s="907"/>
      <c r="AI111" s="907"/>
      <c r="AJ111" s="908"/>
      <c r="AK111" s="909" t="s">
        <v>100</v>
      </c>
      <c r="AL111" s="907"/>
      <c r="AM111" s="907"/>
      <c r="AN111" s="907"/>
      <c r="AO111" s="908"/>
      <c r="AP111" s="910" t="s">
        <v>100</v>
      </c>
      <c r="AQ111" s="911"/>
      <c r="AR111" s="911"/>
      <c r="AS111" s="911"/>
      <c r="AT111" s="912"/>
      <c r="AU111" s="919"/>
      <c r="AV111" s="920"/>
      <c r="AW111" s="920"/>
      <c r="AX111" s="920"/>
      <c r="AY111" s="920"/>
      <c r="AZ111" s="793" t="s">
        <v>365</v>
      </c>
      <c r="BA111" s="728"/>
      <c r="BB111" s="728"/>
      <c r="BC111" s="728"/>
      <c r="BD111" s="728"/>
      <c r="BE111" s="728"/>
      <c r="BF111" s="728"/>
      <c r="BG111" s="728"/>
      <c r="BH111" s="728"/>
      <c r="BI111" s="728"/>
      <c r="BJ111" s="728"/>
      <c r="BK111" s="728"/>
      <c r="BL111" s="728"/>
      <c r="BM111" s="728"/>
      <c r="BN111" s="728"/>
      <c r="BO111" s="728"/>
      <c r="BP111" s="729"/>
      <c r="BQ111" s="794">
        <v>81707466</v>
      </c>
      <c r="BR111" s="795"/>
      <c r="BS111" s="795"/>
      <c r="BT111" s="795"/>
      <c r="BU111" s="795"/>
      <c r="BV111" s="795">
        <v>73325378</v>
      </c>
      <c r="BW111" s="795"/>
      <c r="BX111" s="795"/>
      <c r="BY111" s="795"/>
      <c r="BZ111" s="795"/>
      <c r="CA111" s="795">
        <v>64739204</v>
      </c>
      <c r="CB111" s="795"/>
      <c r="CC111" s="795"/>
      <c r="CD111" s="795"/>
      <c r="CE111" s="795"/>
      <c r="CF111" s="859">
        <v>1.8</v>
      </c>
      <c r="CG111" s="860"/>
      <c r="CH111" s="860"/>
      <c r="CI111" s="860"/>
      <c r="CJ111" s="860"/>
      <c r="CK111" s="914"/>
      <c r="CL111" s="799"/>
      <c r="CM111" s="802" t="s">
        <v>366</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4" t="s">
        <v>100</v>
      </c>
      <c r="DH111" s="795"/>
      <c r="DI111" s="795"/>
      <c r="DJ111" s="795"/>
      <c r="DK111" s="795"/>
      <c r="DL111" s="795" t="s">
        <v>100</v>
      </c>
      <c r="DM111" s="795"/>
      <c r="DN111" s="795"/>
      <c r="DO111" s="795"/>
      <c r="DP111" s="795"/>
      <c r="DQ111" s="795" t="s">
        <v>100</v>
      </c>
      <c r="DR111" s="795"/>
      <c r="DS111" s="795"/>
      <c r="DT111" s="795"/>
      <c r="DU111" s="795"/>
      <c r="DV111" s="772" t="s">
        <v>100</v>
      </c>
      <c r="DW111" s="772"/>
      <c r="DX111" s="772"/>
      <c r="DY111" s="772"/>
      <c r="DZ111" s="773"/>
    </row>
    <row r="112" spans="1:131" s="191" customFormat="1" ht="26.25" customHeight="1">
      <c r="A112" s="899" t="s">
        <v>367</v>
      </c>
      <c r="B112" s="900"/>
      <c r="C112" s="728" t="s">
        <v>368</v>
      </c>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9"/>
      <c r="AA112" s="757">
        <v>299945652</v>
      </c>
      <c r="AB112" s="758"/>
      <c r="AC112" s="758"/>
      <c r="AD112" s="758"/>
      <c r="AE112" s="759"/>
      <c r="AF112" s="760">
        <v>310052508</v>
      </c>
      <c r="AG112" s="758"/>
      <c r="AH112" s="758"/>
      <c r="AI112" s="758"/>
      <c r="AJ112" s="759"/>
      <c r="AK112" s="760">
        <v>300348699</v>
      </c>
      <c r="AL112" s="758"/>
      <c r="AM112" s="758"/>
      <c r="AN112" s="758"/>
      <c r="AO112" s="759"/>
      <c r="AP112" s="805">
        <v>8.5</v>
      </c>
      <c r="AQ112" s="806"/>
      <c r="AR112" s="806"/>
      <c r="AS112" s="806"/>
      <c r="AT112" s="807"/>
      <c r="AU112" s="919"/>
      <c r="AV112" s="920"/>
      <c r="AW112" s="920"/>
      <c r="AX112" s="920"/>
      <c r="AY112" s="920"/>
      <c r="AZ112" s="793" t="s">
        <v>369</v>
      </c>
      <c r="BA112" s="728"/>
      <c r="BB112" s="728"/>
      <c r="BC112" s="728"/>
      <c r="BD112" s="728"/>
      <c r="BE112" s="728"/>
      <c r="BF112" s="728"/>
      <c r="BG112" s="728"/>
      <c r="BH112" s="728"/>
      <c r="BI112" s="728"/>
      <c r="BJ112" s="728"/>
      <c r="BK112" s="728"/>
      <c r="BL112" s="728"/>
      <c r="BM112" s="728"/>
      <c r="BN112" s="728"/>
      <c r="BO112" s="728"/>
      <c r="BP112" s="729"/>
      <c r="BQ112" s="794">
        <v>1171377471</v>
      </c>
      <c r="BR112" s="795"/>
      <c r="BS112" s="795"/>
      <c r="BT112" s="795"/>
      <c r="BU112" s="795"/>
      <c r="BV112" s="795">
        <v>1163015092</v>
      </c>
      <c r="BW112" s="795"/>
      <c r="BX112" s="795"/>
      <c r="BY112" s="795"/>
      <c r="BZ112" s="795"/>
      <c r="CA112" s="795">
        <v>1183580358</v>
      </c>
      <c r="CB112" s="795"/>
      <c r="CC112" s="795"/>
      <c r="CD112" s="795"/>
      <c r="CE112" s="795"/>
      <c r="CF112" s="859">
        <v>33.700000000000003</v>
      </c>
      <c r="CG112" s="860"/>
      <c r="CH112" s="860"/>
      <c r="CI112" s="860"/>
      <c r="CJ112" s="860"/>
      <c r="CK112" s="914"/>
      <c r="CL112" s="799"/>
      <c r="CM112" s="802" t="s">
        <v>370</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4" t="s">
        <v>100</v>
      </c>
      <c r="DH112" s="795"/>
      <c r="DI112" s="795"/>
      <c r="DJ112" s="795"/>
      <c r="DK112" s="795"/>
      <c r="DL112" s="795" t="s">
        <v>100</v>
      </c>
      <c r="DM112" s="795"/>
      <c r="DN112" s="795"/>
      <c r="DO112" s="795"/>
      <c r="DP112" s="795"/>
      <c r="DQ112" s="795" t="s">
        <v>100</v>
      </c>
      <c r="DR112" s="795"/>
      <c r="DS112" s="795"/>
      <c r="DT112" s="795"/>
      <c r="DU112" s="795"/>
      <c r="DV112" s="772" t="s">
        <v>100</v>
      </c>
      <c r="DW112" s="772"/>
      <c r="DX112" s="772"/>
      <c r="DY112" s="772"/>
      <c r="DZ112" s="773"/>
    </row>
    <row r="113" spans="1:130" s="191" customFormat="1" ht="26.25" customHeight="1">
      <c r="A113" s="901"/>
      <c r="B113" s="902"/>
      <c r="C113" s="728" t="s">
        <v>371</v>
      </c>
      <c r="D113" s="728"/>
      <c r="E113" s="728"/>
      <c r="F113" s="728"/>
      <c r="G113" s="728"/>
      <c r="H113" s="728"/>
      <c r="I113" s="728"/>
      <c r="J113" s="728"/>
      <c r="K113" s="728"/>
      <c r="L113" s="728"/>
      <c r="M113" s="728"/>
      <c r="N113" s="728"/>
      <c r="O113" s="728"/>
      <c r="P113" s="728"/>
      <c r="Q113" s="728"/>
      <c r="R113" s="728"/>
      <c r="S113" s="728"/>
      <c r="T113" s="728"/>
      <c r="U113" s="728"/>
      <c r="V113" s="728"/>
      <c r="W113" s="728"/>
      <c r="X113" s="728"/>
      <c r="Y113" s="728"/>
      <c r="Z113" s="729"/>
      <c r="AA113" s="757">
        <v>117767445</v>
      </c>
      <c r="AB113" s="758"/>
      <c r="AC113" s="758"/>
      <c r="AD113" s="758"/>
      <c r="AE113" s="759"/>
      <c r="AF113" s="760">
        <v>116073885</v>
      </c>
      <c r="AG113" s="758"/>
      <c r="AH113" s="758"/>
      <c r="AI113" s="758"/>
      <c r="AJ113" s="759"/>
      <c r="AK113" s="760">
        <v>117757019</v>
      </c>
      <c r="AL113" s="758"/>
      <c r="AM113" s="758"/>
      <c r="AN113" s="758"/>
      <c r="AO113" s="759"/>
      <c r="AP113" s="805">
        <v>3.4</v>
      </c>
      <c r="AQ113" s="806"/>
      <c r="AR113" s="806"/>
      <c r="AS113" s="806"/>
      <c r="AT113" s="807"/>
      <c r="AU113" s="919"/>
      <c r="AV113" s="920"/>
      <c r="AW113" s="920"/>
      <c r="AX113" s="920"/>
      <c r="AY113" s="920"/>
      <c r="AZ113" s="793" t="s">
        <v>372</v>
      </c>
      <c r="BA113" s="728"/>
      <c r="BB113" s="728"/>
      <c r="BC113" s="728"/>
      <c r="BD113" s="728"/>
      <c r="BE113" s="728"/>
      <c r="BF113" s="728"/>
      <c r="BG113" s="728"/>
      <c r="BH113" s="728"/>
      <c r="BI113" s="728"/>
      <c r="BJ113" s="728"/>
      <c r="BK113" s="728"/>
      <c r="BL113" s="728"/>
      <c r="BM113" s="728"/>
      <c r="BN113" s="728"/>
      <c r="BO113" s="728"/>
      <c r="BP113" s="729"/>
      <c r="BQ113" s="794" t="s">
        <v>100</v>
      </c>
      <c r="BR113" s="795"/>
      <c r="BS113" s="795"/>
      <c r="BT113" s="795"/>
      <c r="BU113" s="795"/>
      <c r="BV113" s="795" t="s">
        <v>100</v>
      </c>
      <c r="BW113" s="795"/>
      <c r="BX113" s="795"/>
      <c r="BY113" s="795"/>
      <c r="BZ113" s="795"/>
      <c r="CA113" s="795" t="s">
        <v>100</v>
      </c>
      <c r="CB113" s="795"/>
      <c r="CC113" s="795"/>
      <c r="CD113" s="795"/>
      <c r="CE113" s="795"/>
      <c r="CF113" s="859" t="s">
        <v>100</v>
      </c>
      <c r="CG113" s="860"/>
      <c r="CH113" s="860"/>
      <c r="CI113" s="860"/>
      <c r="CJ113" s="860"/>
      <c r="CK113" s="914"/>
      <c r="CL113" s="799"/>
      <c r="CM113" s="802" t="s">
        <v>373</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94" t="s">
        <v>100</v>
      </c>
      <c r="DH113" s="795"/>
      <c r="DI113" s="795"/>
      <c r="DJ113" s="795"/>
      <c r="DK113" s="795"/>
      <c r="DL113" s="795" t="s">
        <v>100</v>
      </c>
      <c r="DM113" s="795"/>
      <c r="DN113" s="795"/>
      <c r="DO113" s="795"/>
      <c r="DP113" s="795"/>
      <c r="DQ113" s="795" t="s">
        <v>100</v>
      </c>
      <c r="DR113" s="795"/>
      <c r="DS113" s="795"/>
      <c r="DT113" s="795"/>
      <c r="DU113" s="795"/>
      <c r="DV113" s="772" t="s">
        <v>100</v>
      </c>
      <c r="DW113" s="772"/>
      <c r="DX113" s="772"/>
      <c r="DY113" s="772"/>
      <c r="DZ113" s="773"/>
    </row>
    <row r="114" spans="1:130" s="191" customFormat="1" ht="26.25" customHeight="1">
      <c r="A114" s="901"/>
      <c r="B114" s="902"/>
      <c r="C114" s="728" t="s">
        <v>374</v>
      </c>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9"/>
      <c r="AA114" s="757" t="s">
        <v>100</v>
      </c>
      <c r="AB114" s="758"/>
      <c r="AC114" s="758"/>
      <c r="AD114" s="758"/>
      <c r="AE114" s="759"/>
      <c r="AF114" s="760" t="s">
        <v>100</v>
      </c>
      <c r="AG114" s="758"/>
      <c r="AH114" s="758"/>
      <c r="AI114" s="758"/>
      <c r="AJ114" s="759"/>
      <c r="AK114" s="760" t="s">
        <v>100</v>
      </c>
      <c r="AL114" s="758"/>
      <c r="AM114" s="758"/>
      <c r="AN114" s="758"/>
      <c r="AO114" s="759"/>
      <c r="AP114" s="805" t="s">
        <v>100</v>
      </c>
      <c r="AQ114" s="806"/>
      <c r="AR114" s="806"/>
      <c r="AS114" s="806"/>
      <c r="AT114" s="807"/>
      <c r="AU114" s="919"/>
      <c r="AV114" s="920"/>
      <c r="AW114" s="920"/>
      <c r="AX114" s="920"/>
      <c r="AY114" s="920"/>
      <c r="AZ114" s="793" t="s">
        <v>375</v>
      </c>
      <c r="BA114" s="728"/>
      <c r="BB114" s="728"/>
      <c r="BC114" s="728"/>
      <c r="BD114" s="728"/>
      <c r="BE114" s="728"/>
      <c r="BF114" s="728"/>
      <c r="BG114" s="728"/>
      <c r="BH114" s="728"/>
      <c r="BI114" s="728"/>
      <c r="BJ114" s="728"/>
      <c r="BK114" s="728"/>
      <c r="BL114" s="728"/>
      <c r="BM114" s="728"/>
      <c r="BN114" s="728"/>
      <c r="BO114" s="728"/>
      <c r="BP114" s="729"/>
      <c r="BQ114" s="794">
        <v>1073038023</v>
      </c>
      <c r="BR114" s="795"/>
      <c r="BS114" s="795"/>
      <c r="BT114" s="795"/>
      <c r="BU114" s="795"/>
      <c r="BV114" s="795">
        <v>1031464215</v>
      </c>
      <c r="BW114" s="795"/>
      <c r="BX114" s="795"/>
      <c r="BY114" s="795"/>
      <c r="BZ114" s="795"/>
      <c r="CA114" s="795">
        <v>1015620950</v>
      </c>
      <c r="CB114" s="795"/>
      <c r="CC114" s="795"/>
      <c r="CD114" s="795"/>
      <c r="CE114" s="795"/>
      <c r="CF114" s="859">
        <v>28.9</v>
      </c>
      <c r="CG114" s="860"/>
      <c r="CH114" s="860"/>
      <c r="CI114" s="860"/>
      <c r="CJ114" s="860"/>
      <c r="CK114" s="914"/>
      <c r="CL114" s="799"/>
      <c r="CM114" s="802" t="s">
        <v>376</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94">
        <v>3497136</v>
      </c>
      <c r="DH114" s="795"/>
      <c r="DI114" s="795"/>
      <c r="DJ114" s="795"/>
      <c r="DK114" s="795"/>
      <c r="DL114" s="795">
        <v>3595169</v>
      </c>
      <c r="DM114" s="795"/>
      <c r="DN114" s="795"/>
      <c r="DO114" s="795"/>
      <c r="DP114" s="795"/>
      <c r="DQ114" s="795">
        <v>2701487</v>
      </c>
      <c r="DR114" s="795"/>
      <c r="DS114" s="795"/>
      <c r="DT114" s="795"/>
      <c r="DU114" s="795"/>
      <c r="DV114" s="772">
        <v>0.1</v>
      </c>
      <c r="DW114" s="772"/>
      <c r="DX114" s="772"/>
      <c r="DY114" s="772"/>
      <c r="DZ114" s="773"/>
    </row>
    <row r="115" spans="1:130" s="191" customFormat="1" ht="26.25" customHeight="1">
      <c r="A115" s="901"/>
      <c r="B115" s="902"/>
      <c r="C115" s="728" t="s">
        <v>377</v>
      </c>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9"/>
      <c r="AA115" s="757">
        <v>4566042</v>
      </c>
      <c r="AB115" s="758"/>
      <c r="AC115" s="758"/>
      <c r="AD115" s="758"/>
      <c r="AE115" s="759"/>
      <c r="AF115" s="760">
        <v>3167934</v>
      </c>
      <c r="AG115" s="758"/>
      <c r="AH115" s="758"/>
      <c r="AI115" s="758"/>
      <c r="AJ115" s="759"/>
      <c r="AK115" s="760">
        <v>3063107</v>
      </c>
      <c r="AL115" s="758"/>
      <c r="AM115" s="758"/>
      <c r="AN115" s="758"/>
      <c r="AO115" s="759"/>
      <c r="AP115" s="805">
        <v>0.1</v>
      </c>
      <c r="AQ115" s="806"/>
      <c r="AR115" s="806"/>
      <c r="AS115" s="806"/>
      <c r="AT115" s="807"/>
      <c r="AU115" s="919"/>
      <c r="AV115" s="920"/>
      <c r="AW115" s="920"/>
      <c r="AX115" s="920"/>
      <c r="AY115" s="920"/>
      <c r="AZ115" s="793" t="s">
        <v>378</v>
      </c>
      <c r="BA115" s="728"/>
      <c r="BB115" s="728"/>
      <c r="BC115" s="728"/>
      <c r="BD115" s="728"/>
      <c r="BE115" s="728"/>
      <c r="BF115" s="728"/>
      <c r="BG115" s="728"/>
      <c r="BH115" s="728"/>
      <c r="BI115" s="728"/>
      <c r="BJ115" s="728"/>
      <c r="BK115" s="728"/>
      <c r="BL115" s="728"/>
      <c r="BM115" s="728"/>
      <c r="BN115" s="728"/>
      <c r="BO115" s="728"/>
      <c r="BP115" s="729"/>
      <c r="BQ115" s="794">
        <v>39217569</v>
      </c>
      <c r="BR115" s="795"/>
      <c r="BS115" s="795"/>
      <c r="BT115" s="795"/>
      <c r="BU115" s="795"/>
      <c r="BV115" s="795">
        <v>32236144</v>
      </c>
      <c r="BW115" s="795"/>
      <c r="BX115" s="795"/>
      <c r="BY115" s="795"/>
      <c r="BZ115" s="795"/>
      <c r="CA115" s="795">
        <v>30251476</v>
      </c>
      <c r="CB115" s="795"/>
      <c r="CC115" s="795"/>
      <c r="CD115" s="795"/>
      <c r="CE115" s="795"/>
      <c r="CF115" s="859">
        <v>0.9</v>
      </c>
      <c r="CG115" s="860"/>
      <c r="CH115" s="860"/>
      <c r="CI115" s="860"/>
      <c r="CJ115" s="860"/>
      <c r="CK115" s="914"/>
      <c r="CL115" s="799"/>
      <c r="CM115" s="793" t="s">
        <v>379</v>
      </c>
      <c r="CN115" s="898"/>
      <c r="CO115" s="898"/>
      <c r="CP115" s="898"/>
      <c r="CQ115" s="898"/>
      <c r="CR115" s="898"/>
      <c r="CS115" s="898"/>
      <c r="CT115" s="898"/>
      <c r="CU115" s="898"/>
      <c r="CV115" s="898"/>
      <c r="CW115" s="898"/>
      <c r="CX115" s="898"/>
      <c r="CY115" s="898"/>
      <c r="CZ115" s="898"/>
      <c r="DA115" s="898"/>
      <c r="DB115" s="898"/>
      <c r="DC115" s="898"/>
      <c r="DD115" s="898"/>
      <c r="DE115" s="898"/>
      <c r="DF115" s="729"/>
      <c r="DG115" s="794" t="s">
        <v>100</v>
      </c>
      <c r="DH115" s="795"/>
      <c r="DI115" s="795"/>
      <c r="DJ115" s="795"/>
      <c r="DK115" s="795"/>
      <c r="DL115" s="795" t="s">
        <v>100</v>
      </c>
      <c r="DM115" s="795"/>
      <c r="DN115" s="795"/>
      <c r="DO115" s="795"/>
      <c r="DP115" s="795"/>
      <c r="DQ115" s="795" t="s">
        <v>100</v>
      </c>
      <c r="DR115" s="795"/>
      <c r="DS115" s="795"/>
      <c r="DT115" s="795"/>
      <c r="DU115" s="795"/>
      <c r="DV115" s="772" t="s">
        <v>100</v>
      </c>
      <c r="DW115" s="772"/>
      <c r="DX115" s="772"/>
      <c r="DY115" s="772"/>
      <c r="DZ115" s="773"/>
    </row>
    <row r="116" spans="1:130" s="191" customFormat="1" ht="26.25" customHeight="1">
      <c r="A116" s="903"/>
      <c r="B116" s="904"/>
      <c r="C116" s="864" t="s">
        <v>380</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757" t="s">
        <v>100</v>
      </c>
      <c r="AB116" s="758"/>
      <c r="AC116" s="758"/>
      <c r="AD116" s="758"/>
      <c r="AE116" s="759"/>
      <c r="AF116" s="760" t="s">
        <v>100</v>
      </c>
      <c r="AG116" s="758"/>
      <c r="AH116" s="758"/>
      <c r="AI116" s="758"/>
      <c r="AJ116" s="759"/>
      <c r="AK116" s="760" t="s">
        <v>100</v>
      </c>
      <c r="AL116" s="758"/>
      <c r="AM116" s="758"/>
      <c r="AN116" s="758"/>
      <c r="AO116" s="759"/>
      <c r="AP116" s="805" t="s">
        <v>100</v>
      </c>
      <c r="AQ116" s="806"/>
      <c r="AR116" s="806"/>
      <c r="AS116" s="806"/>
      <c r="AT116" s="807"/>
      <c r="AU116" s="919"/>
      <c r="AV116" s="920"/>
      <c r="AW116" s="920"/>
      <c r="AX116" s="920"/>
      <c r="AY116" s="920"/>
      <c r="AZ116" s="847" t="s">
        <v>381</v>
      </c>
      <c r="BA116" s="848"/>
      <c r="BB116" s="848"/>
      <c r="BC116" s="848"/>
      <c r="BD116" s="848"/>
      <c r="BE116" s="848"/>
      <c r="BF116" s="848"/>
      <c r="BG116" s="848"/>
      <c r="BH116" s="848"/>
      <c r="BI116" s="848"/>
      <c r="BJ116" s="848"/>
      <c r="BK116" s="848"/>
      <c r="BL116" s="848"/>
      <c r="BM116" s="848"/>
      <c r="BN116" s="848"/>
      <c r="BO116" s="848"/>
      <c r="BP116" s="849"/>
      <c r="BQ116" s="794" t="s">
        <v>100</v>
      </c>
      <c r="BR116" s="795"/>
      <c r="BS116" s="795"/>
      <c r="BT116" s="795"/>
      <c r="BU116" s="795"/>
      <c r="BV116" s="795" t="s">
        <v>100</v>
      </c>
      <c r="BW116" s="795"/>
      <c r="BX116" s="795"/>
      <c r="BY116" s="795"/>
      <c r="BZ116" s="795"/>
      <c r="CA116" s="795" t="s">
        <v>100</v>
      </c>
      <c r="CB116" s="795"/>
      <c r="CC116" s="795"/>
      <c r="CD116" s="795"/>
      <c r="CE116" s="795"/>
      <c r="CF116" s="859" t="s">
        <v>100</v>
      </c>
      <c r="CG116" s="860"/>
      <c r="CH116" s="860"/>
      <c r="CI116" s="860"/>
      <c r="CJ116" s="860"/>
      <c r="CK116" s="914"/>
      <c r="CL116" s="799"/>
      <c r="CM116" s="802" t="s">
        <v>382</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94" t="s">
        <v>100</v>
      </c>
      <c r="DH116" s="795"/>
      <c r="DI116" s="795"/>
      <c r="DJ116" s="795"/>
      <c r="DK116" s="795"/>
      <c r="DL116" s="795" t="s">
        <v>100</v>
      </c>
      <c r="DM116" s="795"/>
      <c r="DN116" s="795"/>
      <c r="DO116" s="795"/>
      <c r="DP116" s="795"/>
      <c r="DQ116" s="795" t="s">
        <v>100</v>
      </c>
      <c r="DR116" s="795"/>
      <c r="DS116" s="795"/>
      <c r="DT116" s="795"/>
      <c r="DU116" s="795"/>
      <c r="DV116" s="772" t="s">
        <v>100</v>
      </c>
      <c r="DW116" s="772"/>
      <c r="DX116" s="772"/>
      <c r="DY116" s="772"/>
      <c r="DZ116" s="773"/>
    </row>
    <row r="117" spans="1:130" s="191" customFormat="1" ht="26.25" customHeight="1">
      <c r="A117" s="884" t="s">
        <v>136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61" t="s">
        <v>383</v>
      </c>
      <c r="Z117" s="886"/>
      <c r="AA117" s="891">
        <v>599828086</v>
      </c>
      <c r="AB117" s="892"/>
      <c r="AC117" s="892"/>
      <c r="AD117" s="892"/>
      <c r="AE117" s="893"/>
      <c r="AF117" s="894">
        <v>601262868</v>
      </c>
      <c r="AG117" s="892"/>
      <c r="AH117" s="892"/>
      <c r="AI117" s="892"/>
      <c r="AJ117" s="893"/>
      <c r="AK117" s="894">
        <v>558925540</v>
      </c>
      <c r="AL117" s="892"/>
      <c r="AM117" s="892"/>
      <c r="AN117" s="892"/>
      <c r="AO117" s="893"/>
      <c r="AP117" s="895"/>
      <c r="AQ117" s="896"/>
      <c r="AR117" s="896"/>
      <c r="AS117" s="896"/>
      <c r="AT117" s="897"/>
      <c r="AU117" s="919"/>
      <c r="AV117" s="920"/>
      <c r="AW117" s="920"/>
      <c r="AX117" s="920"/>
      <c r="AY117" s="920"/>
      <c r="AZ117" s="793" t="s">
        <v>384</v>
      </c>
      <c r="BA117" s="728"/>
      <c r="BB117" s="728"/>
      <c r="BC117" s="728"/>
      <c r="BD117" s="728"/>
      <c r="BE117" s="728"/>
      <c r="BF117" s="728"/>
      <c r="BG117" s="728"/>
      <c r="BH117" s="728"/>
      <c r="BI117" s="728"/>
      <c r="BJ117" s="728"/>
      <c r="BK117" s="728"/>
      <c r="BL117" s="728"/>
      <c r="BM117" s="728"/>
      <c r="BN117" s="728"/>
      <c r="BO117" s="728"/>
      <c r="BP117" s="729"/>
      <c r="BQ117" s="794" t="s">
        <v>100</v>
      </c>
      <c r="BR117" s="795"/>
      <c r="BS117" s="795"/>
      <c r="BT117" s="795"/>
      <c r="BU117" s="795"/>
      <c r="BV117" s="795" t="s">
        <v>100</v>
      </c>
      <c r="BW117" s="795"/>
      <c r="BX117" s="795"/>
      <c r="BY117" s="795"/>
      <c r="BZ117" s="795"/>
      <c r="CA117" s="795" t="s">
        <v>100</v>
      </c>
      <c r="CB117" s="795"/>
      <c r="CC117" s="795"/>
      <c r="CD117" s="795"/>
      <c r="CE117" s="795"/>
      <c r="CF117" s="859" t="s">
        <v>100</v>
      </c>
      <c r="CG117" s="860"/>
      <c r="CH117" s="860"/>
      <c r="CI117" s="860"/>
      <c r="CJ117" s="860"/>
      <c r="CK117" s="914"/>
      <c r="CL117" s="799"/>
      <c r="CM117" s="802" t="s">
        <v>385</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94" t="s">
        <v>100</v>
      </c>
      <c r="DH117" s="795"/>
      <c r="DI117" s="795"/>
      <c r="DJ117" s="795"/>
      <c r="DK117" s="795"/>
      <c r="DL117" s="795" t="s">
        <v>100</v>
      </c>
      <c r="DM117" s="795"/>
      <c r="DN117" s="795"/>
      <c r="DO117" s="795"/>
      <c r="DP117" s="795"/>
      <c r="DQ117" s="795" t="s">
        <v>100</v>
      </c>
      <c r="DR117" s="795"/>
      <c r="DS117" s="795"/>
      <c r="DT117" s="795"/>
      <c r="DU117" s="795"/>
      <c r="DV117" s="772" t="s">
        <v>100</v>
      </c>
      <c r="DW117" s="772"/>
      <c r="DX117" s="772"/>
      <c r="DY117" s="772"/>
      <c r="DZ117" s="773"/>
    </row>
    <row r="118" spans="1:130" s="191" customFormat="1" ht="26.25" customHeight="1">
      <c r="A118" s="884" t="s">
        <v>359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7" t="s">
        <v>357</v>
      </c>
      <c r="AB118" s="885"/>
      <c r="AC118" s="885"/>
      <c r="AD118" s="885"/>
      <c r="AE118" s="886"/>
      <c r="AF118" s="887" t="s">
        <v>274</v>
      </c>
      <c r="AG118" s="885"/>
      <c r="AH118" s="885"/>
      <c r="AI118" s="885"/>
      <c r="AJ118" s="886"/>
      <c r="AK118" s="887" t="s">
        <v>273</v>
      </c>
      <c r="AL118" s="885"/>
      <c r="AM118" s="885"/>
      <c r="AN118" s="885"/>
      <c r="AO118" s="886"/>
      <c r="AP118" s="888" t="s">
        <v>358</v>
      </c>
      <c r="AQ118" s="889"/>
      <c r="AR118" s="889"/>
      <c r="AS118" s="889"/>
      <c r="AT118" s="890"/>
      <c r="AU118" s="919"/>
      <c r="AV118" s="920"/>
      <c r="AW118" s="920"/>
      <c r="AX118" s="920"/>
      <c r="AY118" s="920"/>
      <c r="AZ118" s="863" t="s">
        <v>386</v>
      </c>
      <c r="BA118" s="864"/>
      <c r="BB118" s="864"/>
      <c r="BC118" s="864"/>
      <c r="BD118" s="864"/>
      <c r="BE118" s="864"/>
      <c r="BF118" s="864"/>
      <c r="BG118" s="864"/>
      <c r="BH118" s="864"/>
      <c r="BI118" s="864"/>
      <c r="BJ118" s="864"/>
      <c r="BK118" s="864"/>
      <c r="BL118" s="864"/>
      <c r="BM118" s="864"/>
      <c r="BN118" s="864"/>
      <c r="BO118" s="864"/>
      <c r="BP118" s="865"/>
      <c r="BQ118" s="846" t="s">
        <v>100</v>
      </c>
      <c r="BR118" s="826"/>
      <c r="BS118" s="826"/>
      <c r="BT118" s="826"/>
      <c r="BU118" s="826"/>
      <c r="BV118" s="826" t="s">
        <v>100</v>
      </c>
      <c r="BW118" s="826"/>
      <c r="BX118" s="826"/>
      <c r="BY118" s="826"/>
      <c r="BZ118" s="826"/>
      <c r="CA118" s="826" t="s">
        <v>100</v>
      </c>
      <c r="CB118" s="826"/>
      <c r="CC118" s="826"/>
      <c r="CD118" s="826"/>
      <c r="CE118" s="826"/>
      <c r="CF118" s="859" t="s">
        <v>100</v>
      </c>
      <c r="CG118" s="860"/>
      <c r="CH118" s="860"/>
      <c r="CI118" s="860"/>
      <c r="CJ118" s="860"/>
      <c r="CK118" s="914"/>
      <c r="CL118" s="799"/>
      <c r="CM118" s="802" t="s">
        <v>387</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94">
        <v>99744</v>
      </c>
      <c r="DH118" s="795"/>
      <c r="DI118" s="795"/>
      <c r="DJ118" s="795"/>
      <c r="DK118" s="795"/>
      <c r="DL118" s="795">
        <v>82752</v>
      </c>
      <c r="DM118" s="795"/>
      <c r="DN118" s="795"/>
      <c r="DO118" s="795"/>
      <c r="DP118" s="795"/>
      <c r="DQ118" s="795">
        <v>55135</v>
      </c>
      <c r="DR118" s="795"/>
      <c r="DS118" s="795"/>
      <c r="DT118" s="795"/>
      <c r="DU118" s="795"/>
      <c r="DV118" s="772">
        <v>0</v>
      </c>
      <c r="DW118" s="772"/>
      <c r="DX118" s="772"/>
      <c r="DY118" s="772"/>
      <c r="DZ118" s="773"/>
    </row>
    <row r="119" spans="1:130" s="191" customFormat="1" ht="26.25" customHeight="1">
      <c r="A119" s="796" t="s">
        <v>362</v>
      </c>
      <c r="B119" s="797"/>
      <c r="C119" s="874" t="s">
        <v>363</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877">
        <v>1599662</v>
      </c>
      <c r="AB119" s="878"/>
      <c r="AC119" s="878"/>
      <c r="AD119" s="878"/>
      <c r="AE119" s="879"/>
      <c r="AF119" s="880">
        <v>926504</v>
      </c>
      <c r="AG119" s="878"/>
      <c r="AH119" s="878"/>
      <c r="AI119" s="878"/>
      <c r="AJ119" s="879"/>
      <c r="AK119" s="880">
        <v>921423</v>
      </c>
      <c r="AL119" s="878"/>
      <c r="AM119" s="878"/>
      <c r="AN119" s="878"/>
      <c r="AO119" s="879"/>
      <c r="AP119" s="881">
        <v>0</v>
      </c>
      <c r="AQ119" s="882"/>
      <c r="AR119" s="882"/>
      <c r="AS119" s="882"/>
      <c r="AT119" s="883"/>
      <c r="AU119" s="921"/>
      <c r="AV119" s="922"/>
      <c r="AW119" s="922"/>
      <c r="AX119" s="922"/>
      <c r="AY119" s="922"/>
      <c r="AZ119" s="222" t="s">
        <v>136</v>
      </c>
      <c r="BA119" s="222"/>
      <c r="BB119" s="222"/>
      <c r="BC119" s="222"/>
      <c r="BD119" s="222"/>
      <c r="BE119" s="222"/>
      <c r="BF119" s="222"/>
      <c r="BG119" s="222"/>
      <c r="BH119" s="222"/>
      <c r="BI119" s="222"/>
      <c r="BJ119" s="222"/>
      <c r="BK119" s="222"/>
      <c r="BL119" s="222"/>
      <c r="BM119" s="222"/>
      <c r="BN119" s="222"/>
      <c r="BO119" s="861" t="s">
        <v>388</v>
      </c>
      <c r="BP119" s="862"/>
      <c r="BQ119" s="846">
        <v>8913610464</v>
      </c>
      <c r="BR119" s="826"/>
      <c r="BS119" s="826"/>
      <c r="BT119" s="826"/>
      <c r="BU119" s="826"/>
      <c r="BV119" s="826">
        <v>8549125135</v>
      </c>
      <c r="BW119" s="826"/>
      <c r="BX119" s="826"/>
      <c r="BY119" s="826"/>
      <c r="BZ119" s="826"/>
      <c r="CA119" s="826">
        <v>8353545232</v>
      </c>
      <c r="CB119" s="826"/>
      <c r="CC119" s="826"/>
      <c r="CD119" s="826"/>
      <c r="CE119" s="826"/>
      <c r="CF119" s="724"/>
      <c r="CG119" s="725"/>
      <c r="CH119" s="725"/>
      <c r="CI119" s="725"/>
      <c r="CJ119" s="815"/>
      <c r="CK119" s="915"/>
      <c r="CL119" s="801"/>
      <c r="CM119" s="819" t="s">
        <v>389</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794">
        <v>69841586</v>
      </c>
      <c r="DH119" s="795"/>
      <c r="DI119" s="795"/>
      <c r="DJ119" s="795"/>
      <c r="DK119" s="795"/>
      <c r="DL119" s="795">
        <v>62304960</v>
      </c>
      <c r="DM119" s="795"/>
      <c r="DN119" s="795"/>
      <c r="DO119" s="795"/>
      <c r="DP119" s="795"/>
      <c r="DQ119" s="795">
        <v>55561704</v>
      </c>
      <c r="DR119" s="795"/>
      <c r="DS119" s="795"/>
      <c r="DT119" s="795"/>
      <c r="DU119" s="795"/>
      <c r="DV119" s="772">
        <v>1.6</v>
      </c>
      <c r="DW119" s="772"/>
      <c r="DX119" s="772"/>
      <c r="DY119" s="772"/>
      <c r="DZ119" s="773"/>
    </row>
    <row r="120" spans="1:130" s="191" customFormat="1" ht="26.25" customHeight="1">
      <c r="A120" s="798"/>
      <c r="B120" s="799"/>
      <c r="C120" s="802" t="s">
        <v>366</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57" t="s">
        <v>100</v>
      </c>
      <c r="AB120" s="758"/>
      <c r="AC120" s="758"/>
      <c r="AD120" s="758"/>
      <c r="AE120" s="759"/>
      <c r="AF120" s="760" t="s">
        <v>100</v>
      </c>
      <c r="AG120" s="758"/>
      <c r="AH120" s="758"/>
      <c r="AI120" s="758"/>
      <c r="AJ120" s="759"/>
      <c r="AK120" s="760" t="s">
        <v>100</v>
      </c>
      <c r="AL120" s="758"/>
      <c r="AM120" s="758"/>
      <c r="AN120" s="758"/>
      <c r="AO120" s="759"/>
      <c r="AP120" s="805" t="s">
        <v>100</v>
      </c>
      <c r="AQ120" s="806"/>
      <c r="AR120" s="806"/>
      <c r="AS120" s="806"/>
      <c r="AT120" s="807"/>
      <c r="AU120" s="866" t="s">
        <v>390</v>
      </c>
      <c r="AV120" s="867"/>
      <c r="AW120" s="867"/>
      <c r="AX120" s="867"/>
      <c r="AY120" s="868"/>
      <c r="AZ120" s="840" t="s">
        <v>391</v>
      </c>
      <c r="BA120" s="786"/>
      <c r="BB120" s="786"/>
      <c r="BC120" s="786"/>
      <c r="BD120" s="786"/>
      <c r="BE120" s="786"/>
      <c r="BF120" s="786"/>
      <c r="BG120" s="786"/>
      <c r="BH120" s="786"/>
      <c r="BI120" s="786"/>
      <c r="BJ120" s="786"/>
      <c r="BK120" s="786"/>
      <c r="BL120" s="786"/>
      <c r="BM120" s="786"/>
      <c r="BN120" s="786"/>
      <c r="BO120" s="786"/>
      <c r="BP120" s="787"/>
      <c r="BQ120" s="841">
        <v>2903714286</v>
      </c>
      <c r="BR120" s="823"/>
      <c r="BS120" s="823"/>
      <c r="BT120" s="823"/>
      <c r="BU120" s="823"/>
      <c r="BV120" s="823">
        <v>3375222204</v>
      </c>
      <c r="BW120" s="823"/>
      <c r="BX120" s="823"/>
      <c r="BY120" s="823"/>
      <c r="BZ120" s="823"/>
      <c r="CA120" s="823">
        <v>3741275776</v>
      </c>
      <c r="CB120" s="823"/>
      <c r="CC120" s="823"/>
      <c r="CD120" s="823"/>
      <c r="CE120" s="823"/>
      <c r="CF120" s="850">
        <v>106.5</v>
      </c>
      <c r="CG120" s="851"/>
      <c r="CH120" s="851"/>
      <c r="CI120" s="851"/>
      <c r="CJ120" s="851"/>
      <c r="CK120" s="852" t="s">
        <v>392</v>
      </c>
      <c r="CL120" s="832"/>
      <c r="CM120" s="832"/>
      <c r="CN120" s="832"/>
      <c r="CO120" s="833"/>
      <c r="CP120" s="856" t="s">
        <v>342</v>
      </c>
      <c r="CQ120" s="857"/>
      <c r="CR120" s="857"/>
      <c r="CS120" s="857"/>
      <c r="CT120" s="857"/>
      <c r="CU120" s="857"/>
      <c r="CV120" s="857"/>
      <c r="CW120" s="857"/>
      <c r="CX120" s="857"/>
      <c r="CY120" s="857"/>
      <c r="CZ120" s="857"/>
      <c r="DA120" s="857"/>
      <c r="DB120" s="857"/>
      <c r="DC120" s="857"/>
      <c r="DD120" s="857"/>
      <c r="DE120" s="857"/>
      <c r="DF120" s="858"/>
      <c r="DG120" s="841">
        <v>915024417</v>
      </c>
      <c r="DH120" s="823"/>
      <c r="DI120" s="823"/>
      <c r="DJ120" s="823"/>
      <c r="DK120" s="823"/>
      <c r="DL120" s="823">
        <v>901236693</v>
      </c>
      <c r="DM120" s="823"/>
      <c r="DN120" s="823"/>
      <c r="DO120" s="823"/>
      <c r="DP120" s="823"/>
      <c r="DQ120" s="823">
        <v>877713514</v>
      </c>
      <c r="DR120" s="823"/>
      <c r="DS120" s="823"/>
      <c r="DT120" s="823"/>
      <c r="DU120" s="823"/>
      <c r="DV120" s="824">
        <v>25</v>
      </c>
      <c r="DW120" s="824"/>
      <c r="DX120" s="824"/>
      <c r="DY120" s="824"/>
      <c r="DZ120" s="825"/>
    </row>
    <row r="121" spans="1:130" s="191" customFormat="1" ht="26.25" customHeight="1">
      <c r="A121" s="798"/>
      <c r="B121" s="799"/>
      <c r="C121" s="847" t="s">
        <v>393</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57" t="s">
        <v>100</v>
      </c>
      <c r="AB121" s="758"/>
      <c r="AC121" s="758"/>
      <c r="AD121" s="758"/>
      <c r="AE121" s="759"/>
      <c r="AF121" s="760" t="s">
        <v>100</v>
      </c>
      <c r="AG121" s="758"/>
      <c r="AH121" s="758"/>
      <c r="AI121" s="758"/>
      <c r="AJ121" s="759"/>
      <c r="AK121" s="760" t="s">
        <v>100</v>
      </c>
      <c r="AL121" s="758"/>
      <c r="AM121" s="758"/>
      <c r="AN121" s="758"/>
      <c r="AO121" s="759"/>
      <c r="AP121" s="805" t="s">
        <v>100</v>
      </c>
      <c r="AQ121" s="806"/>
      <c r="AR121" s="806"/>
      <c r="AS121" s="806"/>
      <c r="AT121" s="807"/>
      <c r="AU121" s="869"/>
      <c r="AV121" s="870"/>
      <c r="AW121" s="870"/>
      <c r="AX121" s="870"/>
      <c r="AY121" s="871"/>
      <c r="AZ121" s="793" t="s">
        <v>394</v>
      </c>
      <c r="BA121" s="728"/>
      <c r="BB121" s="728"/>
      <c r="BC121" s="728"/>
      <c r="BD121" s="728"/>
      <c r="BE121" s="728"/>
      <c r="BF121" s="728"/>
      <c r="BG121" s="728"/>
      <c r="BH121" s="728"/>
      <c r="BI121" s="728"/>
      <c r="BJ121" s="728"/>
      <c r="BK121" s="728"/>
      <c r="BL121" s="728"/>
      <c r="BM121" s="728"/>
      <c r="BN121" s="728"/>
      <c r="BO121" s="728"/>
      <c r="BP121" s="729"/>
      <c r="BQ121" s="794">
        <v>1398423638</v>
      </c>
      <c r="BR121" s="795"/>
      <c r="BS121" s="795"/>
      <c r="BT121" s="795"/>
      <c r="BU121" s="795"/>
      <c r="BV121" s="795">
        <v>1355780038</v>
      </c>
      <c r="BW121" s="795"/>
      <c r="BX121" s="795"/>
      <c r="BY121" s="795"/>
      <c r="BZ121" s="795"/>
      <c r="CA121" s="795">
        <v>1332787742</v>
      </c>
      <c r="CB121" s="795"/>
      <c r="CC121" s="795"/>
      <c r="CD121" s="795"/>
      <c r="CE121" s="795"/>
      <c r="CF121" s="859">
        <v>37.9</v>
      </c>
      <c r="CG121" s="860"/>
      <c r="CH121" s="860"/>
      <c r="CI121" s="860"/>
      <c r="CJ121" s="860"/>
      <c r="CK121" s="853"/>
      <c r="CL121" s="835"/>
      <c r="CM121" s="835"/>
      <c r="CN121" s="835"/>
      <c r="CO121" s="836"/>
      <c r="CP121" s="816" t="s">
        <v>340</v>
      </c>
      <c r="CQ121" s="817"/>
      <c r="CR121" s="817"/>
      <c r="CS121" s="817"/>
      <c r="CT121" s="817"/>
      <c r="CU121" s="817"/>
      <c r="CV121" s="817"/>
      <c r="CW121" s="817"/>
      <c r="CX121" s="817"/>
      <c r="CY121" s="817"/>
      <c r="CZ121" s="817"/>
      <c r="DA121" s="817"/>
      <c r="DB121" s="817"/>
      <c r="DC121" s="817"/>
      <c r="DD121" s="817"/>
      <c r="DE121" s="817"/>
      <c r="DF121" s="818"/>
      <c r="DG121" s="794">
        <v>174946206</v>
      </c>
      <c r="DH121" s="795"/>
      <c r="DI121" s="795"/>
      <c r="DJ121" s="795"/>
      <c r="DK121" s="795"/>
      <c r="DL121" s="795">
        <v>193060666</v>
      </c>
      <c r="DM121" s="795"/>
      <c r="DN121" s="795"/>
      <c r="DO121" s="795"/>
      <c r="DP121" s="795"/>
      <c r="DQ121" s="795">
        <v>218530816</v>
      </c>
      <c r="DR121" s="795"/>
      <c r="DS121" s="795"/>
      <c r="DT121" s="795"/>
      <c r="DU121" s="795"/>
      <c r="DV121" s="772">
        <v>6.2</v>
      </c>
      <c r="DW121" s="772"/>
      <c r="DX121" s="772"/>
      <c r="DY121" s="772"/>
      <c r="DZ121" s="773"/>
    </row>
    <row r="122" spans="1:130" s="191" customFormat="1" ht="26.25" customHeight="1">
      <c r="A122" s="798"/>
      <c r="B122" s="799"/>
      <c r="C122" s="802" t="s">
        <v>376</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57">
        <v>1271013</v>
      </c>
      <c r="AB122" s="758"/>
      <c r="AC122" s="758"/>
      <c r="AD122" s="758"/>
      <c r="AE122" s="759"/>
      <c r="AF122" s="760">
        <v>577064</v>
      </c>
      <c r="AG122" s="758"/>
      <c r="AH122" s="758"/>
      <c r="AI122" s="758"/>
      <c r="AJ122" s="759"/>
      <c r="AK122" s="760">
        <v>507656</v>
      </c>
      <c r="AL122" s="758"/>
      <c r="AM122" s="758"/>
      <c r="AN122" s="758"/>
      <c r="AO122" s="759"/>
      <c r="AP122" s="805">
        <v>0</v>
      </c>
      <c r="AQ122" s="806"/>
      <c r="AR122" s="806"/>
      <c r="AS122" s="806"/>
      <c r="AT122" s="807"/>
      <c r="AU122" s="869"/>
      <c r="AV122" s="870"/>
      <c r="AW122" s="870"/>
      <c r="AX122" s="870"/>
      <c r="AY122" s="871"/>
      <c r="AZ122" s="863" t="s">
        <v>395</v>
      </c>
      <c r="BA122" s="864"/>
      <c r="BB122" s="864"/>
      <c r="BC122" s="864"/>
      <c r="BD122" s="864"/>
      <c r="BE122" s="864"/>
      <c r="BF122" s="864"/>
      <c r="BG122" s="864"/>
      <c r="BH122" s="864"/>
      <c r="BI122" s="864"/>
      <c r="BJ122" s="864"/>
      <c r="BK122" s="864"/>
      <c r="BL122" s="864"/>
      <c r="BM122" s="864"/>
      <c r="BN122" s="864"/>
      <c r="BO122" s="864"/>
      <c r="BP122" s="865"/>
      <c r="BQ122" s="846">
        <v>3102416282</v>
      </c>
      <c r="BR122" s="826"/>
      <c r="BS122" s="826"/>
      <c r="BT122" s="826"/>
      <c r="BU122" s="826"/>
      <c r="BV122" s="826">
        <v>2759383685</v>
      </c>
      <c r="BW122" s="826"/>
      <c r="BX122" s="826"/>
      <c r="BY122" s="826"/>
      <c r="BZ122" s="826"/>
      <c r="CA122" s="826">
        <v>2580636770</v>
      </c>
      <c r="CB122" s="826"/>
      <c r="CC122" s="826"/>
      <c r="CD122" s="826"/>
      <c r="CE122" s="826"/>
      <c r="CF122" s="827">
        <v>73.400000000000006</v>
      </c>
      <c r="CG122" s="828"/>
      <c r="CH122" s="828"/>
      <c r="CI122" s="828"/>
      <c r="CJ122" s="828"/>
      <c r="CK122" s="853"/>
      <c r="CL122" s="835"/>
      <c r="CM122" s="835"/>
      <c r="CN122" s="835"/>
      <c r="CO122" s="836"/>
      <c r="CP122" s="816" t="s">
        <v>339</v>
      </c>
      <c r="CQ122" s="817"/>
      <c r="CR122" s="817"/>
      <c r="CS122" s="817"/>
      <c r="CT122" s="817"/>
      <c r="CU122" s="817"/>
      <c r="CV122" s="817"/>
      <c r="CW122" s="817"/>
      <c r="CX122" s="817"/>
      <c r="CY122" s="817"/>
      <c r="CZ122" s="817"/>
      <c r="DA122" s="817"/>
      <c r="DB122" s="817"/>
      <c r="DC122" s="817"/>
      <c r="DD122" s="817"/>
      <c r="DE122" s="817"/>
      <c r="DF122" s="818"/>
      <c r="DG122" s="794">
        <v>58136937</v>
      </c>
      <c r="DH122" s="795"/>
      <c r="DI122" s="795"/>
      <c r="DJ122" s="795"/>
      <c r="DK122" s="795"/>
      <c r="DL122" s="795">
        <v>42006843</v>
      </c>
      <c r="DM122" s="795"/>
      <c r="DN122" s="795"/>
      <c r="DO122" s="795"/>
      <c r="DP122" s="795"/>
      <c r="DQ122" s="795">
        <v>54683737</v>
      </c>
      <c r="DR122" s="795"/>
      <c r="DS122" s="795"/>
      <c r="DT122" s="795"/>
      <c r="DU122" s="795"/>
      <c r="DV122" s="772">
        <v>1.6</v>
      </c>
      <c r="DW122" s="772"/>
      <c r="DX122" s="772"/>
      <c r="DY122" s="772"/>
      <c r="DZ122" s="773"/>
    </row>
    <row r="123" spans="1:130" s="191" customFormat="1" ht="26.25" customHeight="1">
      <c r="A123" s="798"/>
      <c r="B123" s="799"/>
      <c r="C123" s="802" t="s">
        <v>382</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57" t="s">
        <v>100</v>
      </c>
      <c r="AB123" s="758"/>
      <c r="AC123" s="758"/>
      <c r="AD123" s="758"/>
      <c r="AE123" s="759"/>
      <c r="AF123" s="760" t="s">
        <v>100</v>
      </c>
      <c r="AG123" s="758"/>
      <c r="AH123" s="758"/>
      <c r="AI123" s="758"/>
      <c r="AJ123" s="759"/>
      <c r="AK123" s="760" t="s">
        <v>100</v>
      </c>
      <c r="AL123" s="758"/>
      <c r="AM123" s="758"/>
      <c r="AN123" s="758"/>
      <c r="AO123" s="759"/>
      <c r="AP123" s="805" t="s">
        <v>100</v>
      </c>
      <c r="AQ123" s="806"/>
      <c r="AR123" s="806"/>
      <c r="AS123" s="806"/>
      <c r="AT123" s="807"/>
      <c r="AU123" s="872"/>
      <c r="AV123" s="873"/>
      <c r="AW123" s="873"/>
      <c r="AX123" s="873"/>
      <c r="AY123" s="873"/>
      <c r="AZ123" s="222" t="s">
        <v>136</v>
      </c>
      <c r="BA123" s="222"/>
      <c r="BB123" s="222"/>
      <c r="BC123" s="222"/>
      <c r="BD123" s="222"/>
      <c r="BE123" s="222"/>
      <c r="BF123" s="222"/>
      <c r="BG123" s="222"/>
      <c r="BH123" s="222"/>
      <c r="BI123" s="222"/>
      <c r="BJ123" s="222"/>
      <c r="BK123" s="222"/>
      <c r="BL123" s="222"/>
      <c r="BM123" s="222"/>
      <c r="BN123" s="222"/>
      <c r="BO123" s="861" t="s">
        <v>396</v>
      </c>
      <c r="BP123" s="862"/>
      <c r="BQ123" s="813">
        <v>7404554206</v>
      </c>
      <c r="BR123" s="814"/>
      <c r="BS123" s="814"/>
      <c r="BT123" s="814"/>
      <c r="BU123" s="814"/>
      <c r="BV123" s="814">
        <v>7490385927</v>
      </c>
      <c r="BW123" s="814"/>
      <c r="BX123" s="814"/>
      <c r="BY123" s="814"/>
      <c r="BZ123" s="814"/>
      <c r="CA123" s="814">
        <v>7654700288</v>
      </c>
      <c r="CB123" s="814"/>
      <c r="CC123" s="814"/>
      <c r="CD123" s="814"/>
      <c r="CE123" s="814"/>
      <c r="CF123" s="724"/>
      <c r="CG123" s="725"/>
      <c r="CH123" s="725"/>
      <c r="CI123" s="725"/>
      <c r="CJ123" s="815"/>
      <c r="CK123" s="853"/>
      <c r="CL123" s="835"/>
      <c r="CM123" s="835"/>
      <c r="CN123" s="835"/>
      <c r="CO123" s="836"/>
      <c r="CP123" s="816" t="s">
        <v>341</v>
      </c>
      <c r="CQ123" s="817"/>
      <c r="CR123" s="817"/>
      <c r="CS123" s="817"/>
      <c r="CT123" s="817"/>
      <c r="CU123" s="817"/>
      <c r="CV123" s="817"/>
      <c r="CW123" s="817"/>
      <c r="CX123" s="817"/>
      <c r="CY123" s="817"/>
      <c r="CZ123" s="817"/>
      <c r="DA123" s="817"/>
      <c r="DB123" s="817"/>
      <c r="DC123" s="817"/>
      <c r="DD123" s="817"/>
      <c r="DE123" s="817"/>
      <c r="DF123" s="818"/>
      <c r="DG123" s="794">
        <v>12797924</v>
      </c>
      <c r="DH123" s="795"/>
      <c r="DI123" s="795"/>
      <c r="DJ123" s="795"/>
      <c r="DK123" s="795"/>
      <c r="DL123" s="795">
        <v>16389139</v>
      </c>
      <c r="DM123" s="795"/>
      <c r="DN123" s="795"/>
      <c r="DO123" s="795"/>
      <c r="DP123" s="795"/>
      <c r="DQ123" s="795">
        <v>21669331</v>
      </c>
      <c r="DR123" s="795"/>
      <c r="DS123" s="795"/>
      <c r="DT123" s="795"/>
      <c r="DU123" s="795"/>
      <c r="DV123" s="772">
        <v>0.6</v>
      </c>
      <c r="DW123" s="772"/>
      <c r="DX123" s="772"/>
      <c r="DY123" s="772"/>
      <c r="DZ123" s="773"/>
    </row>
    <row r="124" spans="1:130" s="191" customFormat="1" ht="26.25" customHeight="1" thickBot="1">
      <c r="A124" s="798"/>
      <c r="B124" s="799"/>
      <c r="C124" s="802" t="s">
        <v>385</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57" t="s">
        <v>100</v>
      </c>
      <c r="AB124" s="758"/>
      <c r="AC124" s="758"/>
      <c r="AD124" s="758"/>
      <c r="AE124" s="759"/>
      <c r="AF124" s="760" t="s">
        <v>100</v>
      </c>
      <c r="AG124" s="758"/>
      <c r="AH124" s="758"/>
      <c r="AI124" s="758"/>
      <c r="AJ124" s="759"/>
      <c r="AK124" s="760" t="s">
        <v>100</v>
      </c>
      <c r="AL124" s="758"/>
      <c r="AM124" s="758"/>
      <c r="AN124" s="758"/>
      <c r="AO124" s="759"/>
      <c r="AP124" s="805" t="s">
        <v>100</v>
      </c>
      <c r="AQ124" s="806"/>
      <c r="AR124" s="806"/>
      <c r="AS124" s="806"/>
      <c r="AT124" s="807"/>
      <c r="AU124" s="808" t="s">
        <v>397</v>
      </c>
      <c r="AV124" s="809"/>
      <c r="AW124" s="809"/>
      <c r="AX124" s="809"/>
      <c r="AY124" s="809"/>
      <c r="AZ124" s="809"/>
      <c r="BA124" s="809"/>
      <c r="BB124" s="809"/>
      <c r="BC124" s="809"/>
      <c r="BD124" s="809"/>
      <c r="BE124" s="809"/>
      <c r="BF124" s="809"/>
      <c r="BG124" s="809"/>
      <c r="BH124" s="809"/>
      <c r="BI124" s="809"/>
      <c r="BJ124" s="809"/>
      <c r="BK124" s="809"/>
      <c r="BL124" s="809"/>
      <c r="BM124" s="809"/>
      <c r="BN124" s="809"/>
      <c r="BO124" s="809"/>
      <c r="BP124" s="810"/>
      <c r="BQ124" s="811">
        <v>49.7</v>
      </c>
      <c r="BR124" s="812"/>
      <c r="BS124" s="812"/>
      <c r="BT124" s="812"/>
      <c r="BU124" s="812"/>
      <c r="BV124" s="812">
        <v>32.1</v>
      </c>
      <c r="BW124" s="812"/>
      <c r="BX124" s="812"/>
      <c r="BY124" s="812"/>
      <c r="BZ124" s="812"/>
      <c r="CA124" s="812">
        <v>19.8</v>
      </c>
      <c r="CB124" s="812"/>
      <c r="CC124" s="812"/>
      <c r="CD124" s="812"/>
      <c r="CE124" s="812"/>
      <c r="CF124" s="702"/>
      <c r="CG124" s="703"/>
      <c r="CH124" s="703"/>
      <c r="CI124" s="703"/>
      <c r="CJ124" s="842"/>
      <c r="CK124" s="854"/>
      <c r="CL124" s="854"/>
      <c r="CM124" s="854"/>
      <c r="CN124" s="854"/>
      <c r="CO124" s="855"/>
      <c r="CP124" s="843" t="s">
        <v>398</v>
      </c>
      <c r="CQ124" s="844"/>
      <c r="CR124" s="844"/>
      <c r="CS124" s="844"/>
      <c r="CT124" s="844"/>
      <c r="CU124" s="844"/>
      <c r="CV124" s="844"/>
      <c r="CW124" s="844"/>
      <c r="CX124" s="844"/>
      <c r="CY124" s="844"/>
      <c r="CZ124" s="844"/>
      <c r="DA124" s="844"/>
      <c r="DB124" s="844"/>
      <c r="DC124" s="844"/>
      <c r="DD124" s="844"/>
      <c r="DE124" s="844"/>
      <c r="DF124" s="845"/>
      <c r="DG124" s="846">
        <v>10471987</v>
      </c>
      <c r="DH124" s="826"/>
      <c r="DI124" s="826"/>
      <c r="DJ124" s="826"/>
      <c r="DK124" s="826"/>
      <c r="DL124" s="826">
        <v>10321751</v>
      </c>
      <c r="DM124" s="826"/>
      <c r="DN124" s="826"/>
      <c r="DO124" s="826"/>
      <c r="DP124" s="826"/>
      <c r="DQ124" s="826">
        <v>10982960</v>
      </c>
      <c r="DR124" s="826"/>
      <c r="DS124" s="826"/>
      <c r="DT124" s="826"/>
      <c r="DU124" s="826"/>
      <c r="DV124" s="829">
        <v>0.3</v>
      </c>
      <c r="DW124" s="829"/>
      <c r="DX124" s="829"/>
      <c r="DY124" s="829"/>
      <c r="DZ124" s="830"/>
    </row>
    <row r="125" spans="1:130" s="191" customFormat="1" ht="26.25" customHeight="1">
      <c r="A125" s="798"/>
      <c r="B125" s="799"/>
      <c r="C125" s="802" t="s">
        <v>387</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57" t="s">
        <v>100</v>
      </c>
      <c r="AB125" s="758"/>
      <c r="AC125" s="758"/>
      <c r="AD125" s="758"/>
      <c r="AE125" s="759"/>
      <c r="AF125" s="760" t="s">
        <v>100</v>
      </c>
      <c r="AG125" s="758"/>
      <c r="AH125" s="758"/>
      <c r="AI125" s="758"/>
      <c r="AJ125" s="759"/>
      <c r="AK125" s="760" t="s">
        <v>100</v>
      </c>
      <c r="AL125" s="758"/>
      <c r="AM125" s="758"/>
      <c r="AN125" s="758"/>
      <c r="AO125" s="759"/>
      <c r="AP125" s="805" t="s">
        <v>100</v>
      </c>
      <c r="AQ125" s="806"/>
      <c r="AR125" s="806"/>
      <c r="AS125" s="806"/>
      <c r="AT125" s="807"/>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31" t="s">
        <v>399</v>
      </c>
      <c r="CL125" s="832"/>
      <c r="CM125" s="832"/>
      <c r="CN125" s="832"/>
      <c r="CO125" s="833"/>
      <c r="CP125" s="840" t="s">
        <v>400</v>
      </c>
      <c r="CQ125" s="786"/>
      <c r="CR125" s="786"/>
      <c r="CS125" s="786"/>
      <c r="CT125" s="786"/>
      <c r="CU125" s="786"/>
      <c r="CV125" s="786"/>
      <c r="CW125" s="786"/>
      <c r="CX125" s="786"/>
      <c r="CY125" s="786"/>
      <c r="CZ125" s="786"/>
      <c r="DA125" s="786"/>
      <c r="DB125" s="786"/>
      <c r="DC125" s="786"/>
      <c r="DD125" s="786"/>
      <c r="DE125" s="786"/>
      <c r="DF125" s="787"/>
      <c r="DG125" s="841" t="s">
        <v>100</v>
      </c>
      <c r="DH125" s="823"/>
      <c r="DI125" s="823"/>
      <c r="DJ125" s="823"/>
      <c r="DK125" s="823"/>
      <c r="DL125" s="823" t="s">
        <v>100</v>
      </c>
      <c r="DM125" s="823"/>
      <c r="DN125" s="823"/>
      <c r="DO125" s="823"/>
      <c r="DP125" s="823"/>
      <c r="DQ125" s="823" t="s">
        <v>100</v>
      </c>
      <c r="DR125" s="823"/>
      <c r="DS125" s="823"/>
      <c r="DT125" s="823"/>
      <c r="DU125" s="823"/>
      <c r="DV125" s="824" t="s">
        <v>100</v>
      </c>
      <c r="DW125" s="824"/>
      <c r="DX125" s="824"/>
      <c r="DY125" s="824"/>
      <c r="DZ125" s="825"/>
    </row>
    <row r="126" spans="1:130" s="191" customFormat="1" ht="26.25" customHeight="1" thickBot="1">
      <c r="A126" s="798"/>
      <c r="B126" s="799"/>
      <c r="C126" s="802" t="s">
        <v>389</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57">
        <v>1695367</v>
      </c>
      <c r="AB126" s="758"/>
      <c r="AC126" s="758"/>
      <c r="AD126" s="758"/>
      <c r="AE126" s="759"/>
      <c r="AF126" s="760">
        <v>1664366</v>
      </c>
      <c r="AG126" s="758"/>
      <c r="AH126" s="758"/>
      <c r="AI126" s="758"/>
      <c r="AJ126" s="759"/>
      <c r="AK126" s="760">
        <v>1634028</v>
      </c>
      <c r="AL126" s="758"/>
      <c r="AM126" s="758"/>
      <c r="AN126" s="758"/>
      <c r="AO126" s="759"/>
      <c r="AP126" s="805">
        <v>0</v>
      </c>
      <c r="AQ126" s="806"/>
      <c r="AR126" s="806"/>
      <c r="AS126" s="806"/>
      <c r="AT126" s="80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4"/>
      <c r="CL126" s="835"/>
      <c r="CM126" s="835"/>
      <c r="CN126" s="835"/>
      <c r="CO126" s="836"/>
      <c r="CP126" s="793" t="s">
        <v>401</v>
      </c>
      <c r="CQ126" s="728"/>
      <c r="CR126" s="728"/>
      <c r="CS126" s="728"/>
      <c r="CT126" s="728"/>
      <c r="CU126" s="728"/>
      <c r="CV126" s="728"/>
      <c r="CW126" s="728"/>
      <c r="CX126" s="728"/>
      <c r="CY126" s="728"/>
      <c r="CZ126" s="728"/>
      <c r="DA126" s="728"/>
      <c r="DB126" s="728"/>
      <c r="DC126" s="728"/>
      <c r="DD126" s="728"/>
      <c r="DE126" s="728"/>
      <c r="DF126" s="729"/>
      <c r="DG126" s="794" t="s">
        <v>100</v>
      </c>
      <c r="DH126" s="795"/>
      <c r="DI126" s="795"/>
      <c r="DJ126" s="795"/>
      <c r="DK126" s="795"/>
      <c r="DL126" s="795" t="s">
        <v>100</v>
      </c>
      <c r="DM126" s="795"/>
      <c r="DN126" s="795"/>
      <c r="DO126" s="795"/>
      <c r="DP126" s="795"/>
      <c r="DQ126" s="795" t="s">
        <v>100</v>
      </c>
      <c r="DR126" s="795"/>
      <c r="DS126" s="795"/>
      <c r="DT126" s="795"/>
      <c r="DU126" s="795"/>
      <c r="DV126" s="772" t="s">
        <v>100</v>
      </c>
      <c r="DW126" s="772"/>
      <c r="DX126" s="772"/>
      <c r="DY126" s="772"/>
      <c r="DZ126" s="773"/>
    </row>
    <row r="127" spans="1:130" s="191" customFormat="1" ht="26.25" customHeight="1">
      <c r="A127" s="800"/>
      <c r="B127" s="801"/>
      <c r="C127" s="819" t="s">
        <v>402</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57" t="s">
        <v>100</v>
      </c>
      <c r="AB127" s="758"/>
      <c r="AC127" s="758"/>
      <c r="AD127" s="758"/>
      <c r="AE127" s="759"/>
      <c r="AF127" s="760" t="s">
        <v>100</v>
      </c>
      <c r="AG127" s="758"/>
      <c r="AH127" s="758"/>
      <c r="AI127" s="758"/>
      <c r="AJ127" s="759"/>
      <c r="AK127" s="760" t="s">
        <v>100</v>
      </c>
      <c r="AL127" s="758"/>
      <c r="AM127" s="758"/>
      <c r="AN127" s="758"/>
      <c r="AO127" s="759"/>
      <c r="AP127" s="805" t="s">
        <v>100</v>
      </c>
      <c r="AQ127" s="806"/>
      <c r="AR127" s="806"/>
      <c r="AS127" s="806"/>
      <c r="AT127" s="807"/>
      <c r="AU127" s="227"/>
      <c r="AV127" s="227"/>
      <c r="AW127" s="227"/>
      <c r="AX127" s="822" t="s">
        <v>403</v>
      </c>
      <c r="AY127" s="790"/>
      <c r="AZ127" s="790"/>
      <c r="BA127" s="790"/>
      <c r="BB127" s="790"/>
      <c r="BC127" s="790"/>
      <c r="BD127" s="790"/>
      <c r="BE127" s="791"/>
      <c r="BF127" s="789" t="s">
        <v>404</v>
      </c>
      <c r="BG127" s="790"/>
      <c r="BH127" s="790"/>
      <c r="BI127" s="790"/>
      <c r="BJ127" s="790"/>
      <c r="BK127" s="790"/>
      <c r="BL127" s="791"/>
      <c r="BM127" s="789" t="s">
        <v>405</v>
      </c>
      <c r="BN127" s="790"/>
      <c r="BO127" s="790"/>
      <c r="BP127" s="790"/>
      <c r="BQ127" s="790"/>
      <c r="BR127" s="790"/>
      <c r="BS127" s="791"/>
      <c r="BT127" s="789" t="s">
        <v>406</v>
      </c>
      <c r="BU127" s="790"/>
      <c r="BV127" s="790"/>
      <c r="BW127" s="790"/>
      <c r="BX127" s="790"/>
      <c r="BY127" s="790"/>
      <c r="BZ127" s="792"/>
      <c r="CA127" s="227"/>
      <c r="CB127" s="227"/>
      <c r="CC127" s="227"/>
      <c r="CD127" s="228"/>
      <c r="CE127" s="228"/>
      <c r="CF127" s="228"/>
      <c r="CG127" s="225"/>
      <c r="CH127" s="225"/>
      <c r="CI127" s="225"/>
      <c r="CJ127" s="226"/>
      <c r="CK127" s="834"/>
      <c r="CL127" s="835"/>
      <c r="CM127" s="835"/>
      <c r="CN127" s="835"/>
      <c r="CO127" s="836"/>
      <c r="CP127" s="793" t="s">
        <v>407</v>
      </c>
      <c r="CQ127" s="728"/>
      <c r="CR127" s="728"/>
      <c r="CS127" s="728"/>
      <c r="CT127" s="728"/>
      <c r="CU127" s="728"/>
      <c r="CV127" s="728"/>
      <c r="CW127" s="728"/>
      <c r="CX127" s="728"/>
      <c r="CY127" s="728"/>
      <c r="CZ127" s="728"/>
      <c r="DA127" s="728"/>
      <c r="DB127" s="728"/>
      <c r="DC127" s="728"/>
      <c r="DD127" s="728"/>
      <c r="DE127" s="728"/>
      <c r="DF127" s="729"/>
      <c r="DG127" s="794" t="s">
        <v>100</v>
      </c>
      <c r="DH127" s="795"/>
      <c r="DI127" s="795"/>
      <c r="DJ127" s="795"/>
      <c r="DK127" s="795"/>
      <c r="DL127" s="795" t="s">
        <v>100</v>
      </c>
      <c r="DM127" s="795"/>
      <c r="DN127" s="795"/>
      <c r="DO127" s="795"/>
      <c r="DP127" s="795"/>
      <c r="DQ127" s="795">
        <v>585646</v>
      </c>
      <c r="DR127" s="795"/>
      <c r="DS127" s="795"/>
      <c r="DT127" s="795"/>
      <c r="DU127" s="795"/>
      <c r="DV127" s="772">
        <v>0</v>
      </c>
      <c r="DW127" s="772"/>
      <c r="DX127" s="772"/>
      <c r="DY127" s="772"/>
      <c r="DZ127" s="773"/>
    </row>
    <row r="128" spans="1:130" s="191" customFormat="1" ht="26.25" customHeight="1" thickBot="1">
      <c r="A128" s="774" t="s">
        <v>408</v>
      </c>
      <c r="B128" s="775"/>
      <c r="C128" s="775"/>
      <c r="D128" s="775"/>
      <c r="E128" s="775"/>
      <c r="F128" s="775"/>
      <c r="G128" s="775"/>
      <c r="H128" s="775"/>
      <c r="I128" s="775"/>
      <c r="J128" s="775"/>
      <c r="K128" s="775"/>
      <c r="L128" s="775"/>
      <c r="M128" s="775"/>
      <c r="N128" s="775"/>
      <c r="O128" s="775"/>
      <c r="P128" s="775"/>
      <c r="Q128" s="775"/>
      <c r="R128" s="775"/>
      <c r="S128" s="775"/>
      <c r="T128" s="775"/>
      <c r="U128" s="775"/>
      <c r="V128" s="775"/>
      <c r="W128" s="776" t="s">
        <v>409</v>
      </c>
      <c r="X128" s="776"/>
      <c r="Y128" s="776"/>
      <c r="Z128" s="777"/>
      <c r="AA128" s="778">
        <v>186732509</v>
      </c>
      <c r="AB128" s="779"/>
      <c r="AC128" s="779"/>
      <c r="AD128" s="779"/>
      <c r="AE128" s="780"/>
      <c r="AF128" s="781">
        <v>186157200</v>
      </c>
      <c r="AG128" s="779"/>
      <c r="AH128" s="779"/>
      <c r="AI128" s="779"/>
      <c r="AJ128" s="780"/>
      <c r="AK128" s="781">
        <v>171818436</v>
      </c>
      <c r="AL128" s="779"/>
      <c r="AM128" s="779"/>
      <c r="AN128" s="779"/>
      <c r="AO128" s="780"/>
      <c r="AP128" s="782"/>
      <c r="AQ128" s="783"/>
      <c r="AR128" s="783"/>
      <c r="AS128" s="783"/>
      <c r="AT128" s="784"/>
      <c r="AU128" s="227"/>
      <c r="AV128" s="227"/>
      <c r="AW128" s="227"/>
      <c r="AX128" s="785" t="s">
        <v>410</v>
      </c>
      <c r="AY128" s="786"/>
      <c r="AZ128" s="786"/>
      <c r="BA128" s="786"/>
      <c r="BB128" s="786"/>
      <c r="BC128" s="786"/>
      <c r="BD128" s="786"/>
      <c r="BE128" s="787"/>
      <c r="BF128" s="764" t="s">
        <v>100</v>
      </c>
      <c r="BG128" s="765"/>
      <c r="BH128" s="765"/>
      <c r="BI128" s="765"/>
      <c r="BJ128" s="765"/>
      <c r="BK128" s="765"/>
      <c r="BL128" s="788"/>
      <c r="BM128" s="764">
        <v>5.45</v>
      </c>
      <c r="BN128" s="765"/>
      <c r="BO128" s="765"/>
      <c r="BP128" s="765"/>
      <c r="BQ128" s="765"/>
      <c r="BR128" s="765"/>
      <c r="BS128" s="788"/>
      <c r="BT128" s="764">
        <v>8.39</v>
      </c>
      <c r="BU128" s="765"/>
      <c r="BV128" s="765"/>
      <c r="BW128" s="765"/>
      <c r="BX128" s="765"/>
      <c r="BY128" s="765"/>
      <c r="BZ128" s="766"/>
      <c r="CA128" s="228"/>
      <c r="CB128" s="228"/>
      <c r="CC128" s="228"/>
      <c r="CD128" s="228"/>
      <c r="CE128" s="228"/>
      <c r="CF128" s="228"/>
      <c r="CG128" s="225"/>
      <c r="CH128" s="225"/>
      <c r="CI128" s="225"/>
      <c r="CJ128" s="226"/>
      <c r="CK128" s="837"/>
      <c r="CL128" s="838"/>
      <c r="CM128" s="838"/>
      <c r="CN128" s="838"/>
      <c r="CO128" s="839"/>
      <c r="CP128" s="767" t="s">
        <v>411</v>
      </c>
      <c r="CQ128" s="706"/>
      <c r="CR128" s="706"/>
      <c r="CS128" s="706"/>
      <c r="CT128" s="706"/>
      <c r="CU128" s="706"/>
      <c r="CV128" s="706"/>
      <c r="CW128" s="706"/>
      <c r="CX128" s="706"/>
      <c r="CY128" s="706"/>
      <c r="CZ128" s="706"/>
      <c r="DA128" s="706"/>
      <c r="DB128" s="706"/>
      <c r="DC128" s="706"/>
      <c r="DD128" s="706"/>
      <c r="DE128" s="706"/>
      <c r="DF128" s="707"/>
      <c r="DG128" s="768">
        <v>39217569</v>
      </c>
      <c r="DH128" s="769"/>
      <c r="DI128" s="769"/>
      <c r="DJ128" s="769"/>
      <c r="DK128" s="769"/>
      <c r="DL128" s="769">
        <v>31736733</v>
      </c>
      <c r="DM128" s="769"/>
      <c r="DN128" s="769"/>
      <c r="DO128" s="769"/>
      <c r="DP128" s="769"/>
      <c r="DQ128" s="769">
        <v>29665830</v>
      </c>
      <c r="DR128" s="769"/>
      <c r="DS128" s="769"/>
      <c r="DT128" s="769"/>
      <c r="DU128" s="769"/>
      <c r="DV128" s="770">
        <v>0.8</v>
      </c>
      <c r="DW128" s="770"/>
      <c r="DX128" s="770"/>
      <c r="DY128" s="770"/>
      <c r="DZ128" s="771"/>
    </row>
    <row r="129" spans="1:131" s="191" customFormat="1" ht="26.25" customHeight="1">
      <c r="A129" s="752" t="s">
        <v>83</v>
      </c>
      <c r="B129" s="753"/>
      <c r="C129" s="753"/>
      <c r="D129" s="753"/>
      <c r="E129" s="753"/>
      <c r="F129" s="753"/>
      <c r="G129" s="753"/>
      <c r="H129" s="753"/>
      <c r="I129" s="753"/>
      <c r="J129" s="753"/>
      <c r="K129" s="753"/>
      <c r="L129" s="753"/>
      <c r="M129" s="753"/>
      <c r="N129" s="753"/>
      <c r="O129" s="753"/>
      <c r="P129" s="753"/>
      <c r="Q129" s="753"/>
      <c r="R129" s="753"/>
      <c r="S129" s="753"/>
      <c r="T129" s="753"/>
      <c r="U129" s="753"/>
      <c r="V129" s="753"/>
      <c r="W129" s="754" t="s">
        <v>412</v>
      </c>
      <c r="X129" s="755"/>
      <c r="Y129" s="755"/>
      <c r="Z129" s="756"/>
      <c r="AA129" s="757">
        <v>3411288144</v>
      </c>
      <c r="AB129" s="758"/>
      <c r="AC129" s="758"/>
      <c r="AD129" s="758"/>
      <c r="AE129" s="759"/>
      <c r="AF129" s="760">
        <v>3642201974</v>
      </c>
      <c r="AG129" s="758"/>
      <c r="AH129" s="758"/>
      <c r="AI129" s="758"/>
      <c r="AJ129" s="759"/>
      <c r="AK129" s="760">
        <v>3843486500</v>
      </c>
      <c r="AL129" s="758"/>
      <c r="AM129" s="758"/>
      <c r="AN129" s="758"/>
      <c r="AO129" s="759"/>
      <c r="AP129" s="761"/>
      <c r="AQ129" s="762"/>
      <c r="AR129" s="762"/>
      <c r="AS129" s="762"/>
      <c r="AT129" s="763"/>
      <c r="AU129" s="229"/>
      <c r="AV129" s="229"/>
      <c r="AW129" s="229"/>
      <c r="AX129" s="727" t="s">
        <v>413</v>
      </c>
      <c r="AY129" s="728"/>
      <c r="AZ129" s="728"/>
      <c r="BA129" s="728"/>
      <c r="BB129" s="728"/>
      <c r="BC129" s="728"/>
      <c r="BD129" s="728"/>
      <c r="BE129" s="729"/>
      <c r="BF129" s="747" t="s">
        <v>100</v>
      </c>
      <c r="BG129" s="748"/>
      <c r="BH129" s="748"/>
      <c r="BI129" s="748"/>
      <c r="BJ129" s="748"/>
      <c r="BK129" s="748"/>
      <c r="BL129" s="749"/>
      <c r="BM129" s="747">
        <v>10.45</v>
      </c>
      <c r="BN129" s="748"/>
      <c r="BO129" s="748"/>
      <c r="BP129" s="748"/>
      <c r="BQ129" s="748"/>
      <c r="BR129" s="748"/>
      <c r="BS129" s="749"/>
      <c r="BT129" s="747">
        <v>18.39</v>
      </c>
      <c r="BU129" s="750"/>
      <c r="BV129" s="750"/>
      <c r="BW129" s="750"/>
      <c r="BX129" s="750"/>
      <c r="BY129" s="750"/>
      <c r="BZ129" s="751"/>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52" t="s">
        <v>414</v>
      </c>
      <c r="B130" s="753"/>
      <c r="C130" s="753"/>
      <c r="D130" s="753"/>
      <c r="E130" s="753"/>
      <c r="F130" s="753"/>
      <c r="G130" s="753"/>
      <c r="H130" s="753"/>
      <c r="I130" s="753"/>
      <c r="J130" s="753"/>
      <c r="K130" s="753"/>
      <c r="L130" s="753"/>
      <c r="M130" s="753"/>
      <c r="N130" s="753"/>
      <c r="O130" s="753"/>
      <c r="P130" s="753"/>
      <c r="Q130" s="753"/>
      <c r="R130" s="753"/>
      <c r="S130" s="753"/>
      <c r="T130" s="753"/>
      <c r="U130" s="753"/>
      <c r="V130" s="753"/>
      <c r="W130" s="754" t="s">
        <v>415</v>
      </c>
      <c r="X130" s="755"/>
      <c r="Y130" s="755"/>
      <c r="Z130" s="756"/>
      <c r="AA130" s="757">
        <v>375533824</v>
      </c>
      <c r="AB130" s="758"/>
      <c r="AC130" s="758"/>
      <c r="AD130" s="758"/>
      <c r="AE130" s="759"/>
      <c r="AF130" s="760">
        <v>352006375</v>
      </c>
      <c r="AG130" s="758"/>
      <c r="AH130" s="758"/>
      <c r="AI130" s="758"/>
      <c r="AJ130" s="759"/>
      <c r="AK130" s="760">
        <v>329931017</v>
      </c>
      <c r="AL130" s="758"/>
      <c r="AM130" s="758"/>
      <c r="AN130" s="758"/>
      <c r="AO130" s="759"/>
      <c r="AP130" s="761"/>
      <c r="AQ130" s="762"/>
      <c r="AR130" s="762"/>
      <c r="AS130" s="762"/>
      <c r="AT130" s="763"/>
      <c r="AU130" s="229"/>
      <c r="AV130" s="229"/>
      <c r="AW130" s="229"/>
      <c r="AX130" s="727" t="s">
        <v>416</v>
      </c>
      <c r="AY130" s="728"/>
      <c r="AZ130" s="728"/>
      <c r="BA130" s="728"/>
      <c r="BB130" s="728"/>
      <c r="BC130" s="728"/>
      <c r="BD130" s="728"/>
      <c r="BE130" s="729"/>
      <c r="BF130" s="730">
        <v>1.5</v>
      </c>
      <c r="BG130" s="731"/>
      <c r="BH130" s="731"/>
      <c r="BI130" s="731"/>
      <c r="BJ130" s="731"/>
      <c r="BK130" s="731"/>
      <c r="BL130" s="732"/>
      <c r="BM130" s="730">
        <v>25</v>
      </c>
      <c r="BN130" s="731"/>
      <c r="BO130" s="731"/>
      <c r="BP130" s="731"/>
      <c r="BQ130" s="731"/>
      <c r="BR130" s="731"/>
      <c r="BS130" s="732"/>
      <c r="BT130" s="730">
        <v>35</v>
      </c>
      <c r="BU130" s="733"/>
      <c r="BV130" s="733"/>
      <c r="BW130" s="733"/>
      <c r="BX130" s="733"/>
      <c r="BY130" s="733"/>
      <c r="BZ130" s="734"/>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417</v>
      </c>
      <c r="X131" s="738"/>
      <c r="Y131" s="738"/>
      <c r="Z131" s="739"/>
      <c r="AA131" s="740">
        <v>3035754320</v>
      </c>
      <c r="AB131" s="741"/>
      <c r="AC131" s="741"/>
      <c r="AD131" s="741"/>
      <c r="AE131" s="742"/>
      <c r="AF131" s="743">
        <v>3290195599</v>
      </c>
      <c r="AG131" s="741"/>
      <c r="AH131" s="741"/>
      <c r="AI131" s="741"/>
      <c r="AJ131" s="742"/>
      <c r="AK131" s="743">
        <v>3513555483</v>
      </c>
      <c r="AL131" s="741"/>
      <c r="AM131" s="741"/>
      <c r="AN131" s="741"/>
      <c r="AO131" s="742"/>
      <c r="AP131" s="744"/>
      <c r="AQ131" s="745"/>
      <c r="AR131" s="745"/>
      <c r="AS131" s="745"/>
      <c r="AT131" s="746"/>
      <c r="AU131" s="229"/>
      <c r="AV131" s="229"/>
      <c r="AW131" s="229"/>
      <c r="AX131" s="705" t="s">
        <v>418</v>
      </c>
      <c r="AY131" s="706"/>
      <c r="AZ131" s="706"/>
      <c r="BA131" s="706"/>
      <c r="BB131" s="706"/>
      <c r="BC131" s="706"/>
      <c r="BD131" s="706"/>
      <c r="BE131" s="707"/>
      <c r="BF131" s="708">
        <v>19.8</v>
      </c>
      <c r="BG131" s="709"/>
      <c r="BH131" s="709"/>
      <c r="BI131" s="709"/>
      <c r="BJ131" s="709"/>
      <c r="BK131" s="709"/>
      <c r="BL131" s="710"/>
      <c r="BM131" s="708">
        <v>400</v>
      </c>
      <c r="BN131" s="709"/>
      <c r="BO131" s="709"/>
      <c r="BP131" s="709"/>
      <c r="BQ131" s="709"/>
      <c r="BR131" s="709"/>
      <c r="BS131" s="710"/>
      <c r="BT131" s="711"/>
      <c r="BU131" s="712"/>
      <c r="BV131" s="712"/>
      <c r="BW131" s="712"/>
      <c r="BX131" s="712"/>
      <c r="BY131" s="712"/>
      <c r="BZ131" s="713"/>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4" t="s">
        <v>419</v>
      </c>
      <c r="B132" s="715"/>
      <c r="C132" s="715"/>
      <c r="D132" s="715"/>
      <c r="E132" s="715"/>
      <c r="F132" s="715"/>
      <c r="G132" s="715"/>
      <c r="H132" s="715"/>
      <c r="I132" s="715"/>
      <c r="J132" s="715"/>
      <c r="K132" s="715"/>
      <c r="L132" s="715"/>
      <c r="M132" s="715"/>
      <c r="N132" s="715"/>
      <c r="O132" s="715"/>
      <c r="P132" s="715"/>
      <c r="Q132" s="715"/>
      <c r="R132" s="715"/>
      <c r="S132" s="715"/>
      <c r="T132" s="715"/>
      <c r="U132" s="715"/>
      <c r="V132" s="718" t="s">
        <v>420</v>
      </c>
      <c r="W132" s="718"/>
      <c r="X132" s="718"/>
      <c r="Y132" s="718"/>
      <c r="Z132" s="719"/>
      <c r="AA132" s="720">
        <v>1.237312017</v>
      </c>
      <c r="AB132" s="721"/>
      <c r="AC132" s="721"/>
      <c r="AD132" s="721"/>
      <c r="AE132" s="722"/>
      <c r="AF132" s="723">
        <v>1.917797617</v>
      </c>
      <c r="AG132" s="721"/>
      <c r="AH132" s="721"/>
      <c r="AI132" s="721"/>
      <c r="AJ132" s="722"/>
      <c r="AK132" s="723">
        <v>1.627299965</v>
      </c>
      <c r="AL132" s="721"/>
      <c r="AM132" s="721"/>
      <c r="AN132" s="721"/>
      <c r="AO132" s="722"/>
      <c r="AP132" s="724"/>
      <c r="AQ132" s="725"/>
      <c r="AR132" s="725"/>
      <c r="AS132" s="725"/>
      <c r="AT132" s="726"/>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6"/>
      <c r="B133" s="717"/>
      <c r="C133" s="717"/>
      <c r="D133" s="717"/>
      <c r="E133" s="717"/>
      <c r="F133" s="717"/>
      <c r="G133" s="717"/>
      <c r="H133" s="717"/>
      <c r="I133" s="717"/>
      <c r="J133" s="717"/>
      <c r="K133" s="717"/>
      <c r="L133" s="717"/>
      <c r="M133" s="717"/>
      <c r="N133" s="717"/>
      <c r="O133" s="717"/>
      <c r="P133" s="717"/>
      <c r="Q133" s="717"/>
      <c r="R133" s="717"/>
      <c r="S133" s="717"/>
      <c r="T133" s="717"/>
      <c r="U133" s="717"/>
      <c r="V133" s="697" t="s">
        <v>421</v>
      </c>
      <c r="W133" s="697"/>
      <c r="X133" s="697"/>
      <c r="Y133" s="697"/>
      <c r="Z133" s="698"/>
      <c r="AA133" s="699">
        <v>0.7</v>
      </c>
      <c r="AB133" s="700"/>
      <c r="AC133" s="700"/>
      <c r="AD133" s="700"/>
      <c r="AE133" s="701"/>
      <c r="AF133" s="699">
        <v>1.3</v>
      </c>
      <c r="AG133" s="700"/>
      <c r="AH133" s="700"/>
      <c r="AI133" s="700"/>
      <c r="AJ133" s="701"/>
      <c r="AK133" s="699">
        <v>1.5</v>
      </c>
      <c r="AL133" s="700"/>
      <c r="AM133" s="700"/>
      <c r="AN133" s="700"/>
      <c r="AO133" s="701"/>
      <c r="AP133" s="702"/>
      <c r="AQ133" s="703"/>
      <c r="AR133" s="703"/>
      <c r="AS133" s="703"/>
      <c r="AT133" s="704"/>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422</v>
      </c>
      <c r="B5" s="240"/>
      <c r="C5" s="240"/>
      <c r="D5" s="240"/>
      <c r="E5" s="240"/>
      <c r="F5" s="240"/>
      <c r="G5" s="240"/>
      <c r="H5" s="240"/>
      <c r="I5" s="240"/>
      <c r="J5" s="240"/>
      <c r="K5" s="240"/>
      <c r="L5" s="240"/>
      <c r="M5" s="240"/>
      <c r="N5" s="240"/>
      <c r="O5" s="241"/>
    </row>
    <row r="6" spans="1:16" ht="13.2">
      <c r="A6" s="242"/>
      <c r="B6" s="238"/>
      <c r="C6" s="238"/>
      <c r="D6" s="238"/>
      <c r="E6" s="238"/>
      <c r="F6" s="238"/>
      <c r="G6" s="243" t="s">
        <v>423</v>
      </c>
      <c r="H6" s="243"/>
      <c r="I6" s="243"/>
      <c r="J6" s="243"/>
      <c r="K6" s="238"/>
      <c r="L6" s="238"/>
      <c r="M6" s="238"/>
      <c r="N6" s="238"/>
    </row>
    <row r="7" spans="1:16" ht="13.2">
      <c r="A7" s="242"/>
      <c r="B7" s="238"/>
      <c r="C7" s="238"/>
      <c r="D7" s="238"/>
      <c r="E7" s="238"/>
      <c r="F7" s="238"/>
      <c r="G7" s="245"/>
      <c r="H7" s="246"/>
      <c r="I7" s="246"/>
      <c r="J7" s="247"/>
      <c r="K7" s="1169" t="s">
        <v>424</v>
      </c>
      <c r="L7" s="248"/>
      <c r="M7" s="249" t="s">
        <v>425</v>
      </c>
      <c r="N7" s="250"/>
    </row>
    <row r="8" spans="1:16" ht="13.2">
      <c r="A8" s="242"/>
      <c r="B8" s="238"/>
      <c r="C8" s="238"/>
      <c r="D8" s="238"/>
      <c r="E8" s="238"/>
      <c r="F8" s="238"/>
      <c r="G8" s="251"/>
      <c r="H8" s="252"/>
      <c r="I8" s="252"/>
      <c r="J8" s="253"/>
      <c r="K8" s="1170"/>
      <c r="L8" s="254" t="s">
        <v>426</v>
      </c>
      <c r="M8" s="255" t="s">
        <v>427</v>
      </c>
      <c r="N8" s="256" t="s">
        <v>428</v>
      </c>
    </row>
    <row r="9" spans="1:16" ht="13.2">
      <c r="A9" s="242"/>
      <c r="B9" s="238"/>
      <c r="C9" s="238"/>
      <c r="D9" s="238"/>
      <c r="E9" s="238"/>
      <c r="F9" s="238"/>
      <c r="G9" s="1163" t="s">
        <v>429</v>
      </c>
      <c r="H9" s="1164"/>
      <c r="I9" s="1164"/>
      <c r="J9" s="1165"/>
      <c r="K9" s="257">
        <v>1494834889</v>
      </c>
      <c r="L9" s="258">
        <v>110483</v>
      </c>
      <c r="M9" s="259" t="s">
        <v>430</v>
      </c>
      <c r="N9" s="260" t="s">
        <v>430</v>
      </c>
    </row>
    <row r="10" spans="1:16" ht="13.2">
      <c r="A10" s="242"/>
      <c r="B10" s="238"/>
      <c r="C10" s="238"/>
      <c r="D10" s="238"/>
      <c r="E10" s="238"/>
      <c r="F10" s="238"/>
      <c r="G10" s="1163" t="s">
        <v>431</v>
      </c>
      <c r="H10" s="1164"/>
      <c r="I10" s="1164"/>
      <c r="J10" s="1165"/>
      <c r="K10" s="257">
        <v>1317799</v>
      </c>
      <c r="L10" s="258">
        <v>97</v>
      </c>
      <c r="M10" s="259" t="s">
        <v>430</v>
      </c>
      <c r="N10" s="260" t="s">
        <v>430</v>
      </c>
    </row>
    <row r="11" spans="1:16" ht="13.5" customHeight="1">
      <c r="A11" s="242"/>
      <c r="B11" s="238"/>
      <c r="C11" s="238"/>
      <c r="D11" s="238"/>
      <c r="E11" s="238"/>
      <c r="F11" s="238"/>
      <c r="G11" s="1163" t="s">
        <v>432</v>
      </c>
      <c r="H11" s="1164"/>
      <c r="I11" s="1164"/>
      <c r="J11" s="1165"/>
      <c r="K11" s="257">
        <v>25126377</v>
      </c>
      <c r="L11" s="258">
        <v>1857</v>
      </c>
      <c r="M11" s="259" t="s">
        <v>430</v>
      </c>
      <c r="N11" s="260" t="s">
        <v>430</v>
      </c>
    </row>
    <row r="12" spans="1:16" ht="13.5" customHeight="1">
      <c r="A12" s="242"/>
      <c r="B12" s="238"/>
      <c r="C12" s="238"/>
      <c r="D12" s="238"/>
      <c r="E12" s="238"/>
      <c r="F12" s="238"/>
      <c r="G12" s="1163" t="s">
        <v>433</v>
      </c>
      <c r="H12" s="1164"/>
      <c r="I12" s="1164"/>
      <c r="J12" s="1165"/>
      <c r="K12" s="257" t="s">
        <v>430</v>
      </c>
      <c r="L12" s="258" t="s">
        <v>430</v>
      </c>
      <c r="M12" s="259" t="s">
        <v>430</v>
      </c>
      <c r="N12" s="260" t="s">
        <v>430</v>
      </c>
    </row>
    <row r="13" spans="1:16" ht="13.5" customHeight="1">
      <c r="A13" s="242"/>
      <c r="B13" s="238"/>
      <c r="C13" s="238"/>
      <c r="D13" s="238"/>
      <c r="E13" s="238"/>
      <c r="F13" s="238"/>
      <c r="G13" s="1163" t="s">
        <v>434</v>
      </c>
      <c r="H13" s="1164"/>
      <c r="I13" s="1164"/>
      <c r="J13" s="1165"/>
      <c r="K13" s="257">
        <v>2277273</v>
      </c>
      <c r="L13" s="258">
        <v>168</v>
      </c>
      <c r="M13" s="259" t="s">
        <v>430</v>
      </c>
      <c r="N13" s="260" t="s">
        <v>430</v>
      </c>
    </row>
    <row r="14" spans="1:16" ht="13.5" customHeight="1">
      <c r="A14" s="242"/>
      <c r="B14" s="238"/>
      <c r="C14" s="238"/>
      <c r="D14" s="238"/>
      <c r="E14" s="238"/>
      <c r="F14" s="238"/>
      <c r="G14" s="1163" t="s">
        <v>435</v>
      </c>
      <c r="H14" s="1164"/>
      <c r="I14" s="1164"/>
      <c r="J14" s="1165"/>
      <c r="K14" s="257">
        <v>29337260</v>
      </c>
      <c r="L14" s="258">
        <v>2168</v>
      </c>
      <c r="M14" s="259" t="s">
        <v>430</v>
      </c>
      <c r="N14" s="260" t="s">
        <v>430</v>
      </c>
    </row>
    <row r="15" spans="1:16" ht="13.2">
      <c r="A15" s="242"/>
      <c r="B15" s="238"/>
      <c r="C15" s="238"/>
      <c r="D15" s="238"/>
      <c r="E15" s="238"/>
      <c r="F15" s="238"/>
      <c r="G15" s="1163" t="s">
        <v>436</v>
      </c>
      <c r="H15" s="1164"/>
      <c r="I15" s="1164"/>
      <c r="J15" s="1165"/>
      <c r="K15" s="257">
        <v>-106646898</v>
      </c>
      <c r="L15" s="258">
        <v>-7882</v>
      </c>
      <c r="M15" s="259" t="s">
        <v>430</v>
      </c>
      <c r="N15" s="260" t="s">
        <v>430</v>
      </c>
    </row>
    <row r="16" spans="1:16" ht="13.2">
      <c r="A16" s="242"/>
      <c r="B16" s="238"/>
      <c r="C16" s="238"/>
      <c r="D16" s="238"/>
      <c r="E16" s="238"/>
      <c r="F16" s="238"/>
      <c r="G16" s="1155" t="s">
        <v>136</v>
      </c>
      <c r="H16" s="1156"/>
      <c r="I16" s="1156"/>
      <c r="J16" s="1157"/>
      <c r="K16" s="258">
        <v>1446246700</v>
      </c>
      <c r="L16" s="258">
        <v>106891</v>
      </c>
      <c r="M16" s="259" t="s">
        <v>430</v>
      </c>
      <c r="N16" s="260" t="s">
        <v>430</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437</v>
      </c>
      <c r="H19" s="238"/>
      <c r="I19" s="238"/>
      <c r="J19" s="238"/>
      <c r="K19" s="238"/>
      <c r="L19" s="238"/>
      <c r="M19" s="238"/>
      <c r="N19" s="238"/>
    </row>
    <row r="20" spans="1:16" ht="13.2">
      <c r="A20" s="242"/>
      <c r="B20" s="238"/>
      <c r="C20" s="238"/>
      <c r="D20" s="238"/>
      <c r="E20" s="238"/>
      <c r="F20" s="238"/>
      <c r="G20" s="265"/>
      <c r="H20" s="266"/>
      <c r="I20" s="266"/>
      <c r="J20" s="267"/>
      <c r="K20" s="268" t="s">
        <v>438</v>
      </c>
      <c r="L20" s="269" t="s">
        <v>439</v>
      </c>
      <c r="M20" s="270" t="s">
        <v>440</v>
      </c>
      <c r="N20" s="271"/>
    </row>
    <row r="21" spans="1:16" s="277" customFormat="1" ht="13.2">
      <c r="A21" s="272"/>
      <c r="B21" s="243"/>
      <c r="C21" s="243"/>
      <c r="D21" s="243"/>
      <c r="E21" s="243"/>
      <c r="F21" s="243"/>
      <c r="G21" s="1166" t="s">
        <v>441</v>
      </c>
      <c r="H21" s="1167"/>
      <c r="I21" s="1167"/>
      <c r="J21" s="1168"/>
      <c r="K21" s="273">
        <v>1108.99</v>
      </c>
      <c r="L21" s="274" t="s">
        <v>430</v>
      </c>
      <c r="M21" s="275" t="s">
        <v>430</v>
      </c>
      <c r="N21" s="243"/>
      <c r="O21" s="276"/>
      <c r="P21" s="272"/>
    </row>
    <row r="22" spans="1:16" s="277" customFormat="1" ht="13.2">
      <c r="A22" s="272"/>
      <c r="B22" s="243"/>
      <c r="C22" s="243"/>
      <c r="D22" s="243"/>
      <c r="E22" s="243"/>
      <c r="F22" s="243"/>
      <c r="G22" s="1166" t="s">
        <v>442</v>
      </c>
      <c r="H22" s="1167"/>
      <c r="I22" s="1167"/>
      <c r="J22" s="1168"/>
      <c r="K22" s="278">
        <v>101.6</v>
      </c>
      <c r="L22" s="279" t="s">
        <v>430</v>
      </c>
      <c r="M22" s="280" t="s">
        <v>430</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443</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444</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445</v>
      </c>
      <c r="H29" s="243"/>
      <c r="I29" s="243"/>
      <c r="J29" s="243"/>
      <c r="K29" s="238"/>
      <c r="L29" s="238"/>
      <c r="M29" s="238"/>
      <c r="N29" s="238"/>
      <c r="O29" s="286"/>
    </row>
    <row r="30" spans="1:16" ht="13.2">
      <c r="A30" s="242"/>
      <c r="B30" s="238"/>
      <c r="C30" s="238"/>
      <c r="D30" s="238"/>
      <c r="E30" s="238"/>
      <c r="F30" s="238"/>
      <c r="G30" s="245"/>
      <c r="H30" s="246"/>
      <c r="I30" s="246"/>
      <c r="J30" s="247"/>
      <c r="K30" s="1169" t="s">
        <v>424</v>
      </c>
      <c r="L30" s="248"/>
      <c r="M30" s="249" t="s">
        <v>425</v>
      </c>
      <c r="N30" s="250"/>
    </row>
    <row r="31" spans="1:16" ht="13.2">
      <c r="A31" s="242"/>
      <c r="B31" s="238"/>
      <c r="C31" s="238"/>
      <c r="D31" s="238"/>
      <c r="E31" s="238"/>
      <c r="F31" s="238"/>
      <c r="G31" s="251"/>
      <c r="H31" s="252"/>
      <c r="I31" s="252"/>
      <c r="J31" s="253"/>
      <c r="K31" s="1170"/>
      <c r="L31" s="254" t="s">
        <v>426</v>
      </c>
      <c r="M31" s="255" t="s">
        <v>427</v>
      </c>
      <c r="N31" s="256" t="s">
        <v>428</v>
      </c>
    </row>
    <row r="32" spans="1:16" ht="27" customHeight="1">
      <c r="A32" s="242"/>
      <c r="B32" s="238"/>
      <c r="C32" s="238"/>
      <c r="D32" s="238"/>
      <c r="E32" s="238"/>
      <c r="F32" s="238"/>
      <c r="G32" s="1152" t="s">
        <v>446</v>
      </c>
      <c r="H32" s="1153"/>
      <c r="I32" s="1153"/>
      <c r="J32" s="1154"/>
      <c r="K32" s="258">
        <v>137756715</v>
      </c>
      <c r="L32" s="258">
        <v>10182</v>
      </c>
      <c r="M32" s="259" t="s">
        <v>430</v>
      </c>
      <c r="N32" s="260" t="s">
        <v>430</v>
      </c>
    </row>
    <row r="33" spans="1:16" ht="13.5" customHeight="1">
      <c r="A33" s="242"/>
      <c r="B33" s="238"/>
      <c r="C33" s="238"/>
      <c r="D33" s="238"/>
      <c r="E33" s="238"/>
      <c r="F33" s="238"/>
      <c r="G33" s="1152" t="s">
        <v>447</v>
      </c>
      <c r="H33" s="1153"/>
      <c r="I33" s="1153"/>
      <c r="J33" s="1154"/>
      <c r="K33" s="258" t="s">
        <v>430</v>
      </c>
      <c r="L33" s="258" t="s">
        <v>430</v>
      </c>
      <c r="M33" s="259" t="s">
        <v>430</v>
      </c>
      <c r="N33" s="260" t="s">
        <v>430</v>
      </c>
    </row>
    <row r="34" spans="1:16" ht="27" customHeight="1">
      <c r="A34" s="242"/>
      <c r="B34" s="238"/>
      <c r="C34" s="238"/>
      <c r="D34" s="238"/>
      <c r="E34" s="238"/>
      <c r="F34" s="238"/>
      <c r="G34" s="1152" t="s">
        <v>448</v>
      </c>
      <c r="H34" s="1153"/>
      <c r="I34" s="1153"/>
      <c r="J34" s="1154"/>
      <c r="K34" s="258">
        <v>300348699</v>
      </c>
      <c r="L34" s="258">
        <v>22199</v>
      </c>
      <c r="M34" s="259" t="s">
        <v>430</v>
      </c>
      <c r="N34" s="260" t="s">
        <v>430</v>
      </c>
    </row>
    <row r="35" spans="1:16" ht="27" customHeight="1">
      <c r="A35" s="242"/>
      <c r="B35" s="238"/>
      <c r="C35" s="238"/>
      <c r="D35" s="238"/>
      <c r="E35" s="238"/>
      <c r="F35" s="238"/>
      <c r="G35" s="1152" t="s">
        <v>449</v>
      </c>
      <c r="H35" s="1153"/>
      <c r="I35" s="1153"/>
      <c r="J35" s="1154"/>
      <c r="K35" s="258">
        <v>117757019</v>
      </c>
      <c r="L35" s="258">
        <v>8703</v>
      </c>
      <c r="M35" s="259" t="s">
        <v>430</v>
      </c>
      <c r="N35" s="260" t="s">
        <v>430</v>
      </c>
    </row>
    <row r="36" spans="1:16" ht="27" customHeight="1">
      <c r="A36" s="242"/>
      <c r="B36" s="238"/>
      <c r="C36" s="238"/>
      <c r="D36" s="238"/>
      <c r="E36" s="238"/>
      <c r="F36" s="238"/>
      <c r="G36" s="1152" t="s">
        <v>450</v>
      </c>
      <c r="H36" s="1153"/>
      <c r="I36" s="1153"/>
      <c r="J36" s="1154"/>
      <c r="K36" s="258" t="s">
        <v>430</v>
      </c>
      <c r="L36" s="258" t="s">
        <v>430</v>
      </c>
      <c r="M36" s="259" t="s">
        <v>430</v>
      </c>
      <c r="N36" s="260" t="s">
        <v>430</v>
      </c>
    </row>
    <row r="37" spans="1:16" ht="13.5" customHeight="1">
      <c r="A37" s="242"/>
      <c r="B37" s="238"/>
      <c r="C37" s="238"/>
      <c r="D37" s="238"/>
      <c r="E37" s="238"/>
      <c r="F37" s="238"/>
      <c r="G37" s="1152" t="s">
        <v>451</v>
      </c>
      <c r="H37" s="1153"/>
      <c r="I37" s="1153"/>
      <c r="J37" s="1154"/>
      <c r="K37" s="258">
        <v>3063107</v>
      </c>
      <c r="L37" s="258">
        <v>226</v>
      </c>
      <c r="M37" s="259" t="s">
        <v>430</v>
      </c>
      <c r="N37" s="260" t="s">
        <v>430</v>
      </c>
    </row>
    <row r="38" spans="1:16" ht="27" customHeight="1">
      <c r="A38" s="242"/>
      <c r="B38" s="238"/>
      <c r="C38" s="238"/>
      <c r="D38" s="238"/>
      <c r="E38" s="238"/>
      <c r="F38" s="238"/>
      <c r="G38" s="1149" t="s">
        <v>452</v>
      </c>
      <c r="H38" s="1150"/>
      <c r="I38" s="1150"/>
      <c r="J38" s="1151"/>
      <c r="K38" s="287" t="s">
        <v>430</v>
      </c>
      <c r="L38" s="287" t="s">
        <v>430</v>
      </c>
      <c r="M38" s="288" t="s">
        <v>430</v>
      </c>
      <c r="N38" s="289" t="s">
        <v>430</v>
      </c>
      <c r="O38" s="286"/>
    </row>
    <row r="39" spans="1:16" ht="13.2">
      <c r="A39" s="242"/>
      <c r="B39" s="238"/>
      <c r="C39" s="238"/>
      <c r="D39" s="238"/>
      <c r="E39" s="238"/>
      <c r="F39" s="238"/>
      <c r="G39" s="1149" t="s">
        <v>453</v>
      </c>
      <c r="H39" s="1150"/>
      <c r="I39" s="1150"/>
      <c r="J39" s="1151"/>
      <c r="K39" s="257">
        <v>-171818436</v>
      </c>
      <c r="L39" s="257">
        <v>-12699</v>
      </c>
      <c r="M39" s="290" t="s">
        <v>430</v>
      </c>
      <c r="N39" s="291" t="s">
        <v>430</v>
      </c>
      <c r="O39" s="286"/>
    </row>
    <row r="40" spans="1:16" ht="27" customHeight="1">
      <c r="A40" s="242"/>
      <c r="B40" s="238"/>
      <c r="C40" s="238"/>
      <c r="D40" s="238"/>
      <c r="E40" s="238"/>
      <c r="F40" s="238"/>
      <c r="G40" s="1152" t="s">
        <v>454</v>
      </c>
      <c r="H40" s="1153"/>
      <c r="I40" s="1153"/>
      <c r="J40" s="1154"/>
      <c r="K40" s="257">
        <v>-329931017</v>
      </c>
      <c r="L40" s="257">
        <v>-24385</v>
      </c>
      <c r="M40" s="290" t="s">
        <v>430</v>
      </c>
      <c r="N40" s="291" t="s">
        <v>430</v>
      </c>
      <c r="O40" s="286"/>
    </row>
    <row r="41" spans="1:16" ht="13.2">
      <c r="A41" s="242"/>
      <c r="B41" s="238"/>
      <c r="C41" s="238"/>
      <c r="D41" s="238"/>
      <c r="E41" s="238"/>
      <c r="F41" s="238"/>
      <c r="G41" s="1155" t="s">
        <v>455</v>
      </c>
      <c r="H41" s="1156"/>
      <c r="I41" s="1156"/>
      <c r="J41" s="1157"/>
      <c r="K41" s="258">
        <v>57176087</v>
      </c>
      <c r="L41" s="257">
        <v>4226</v>
      </c>
      <c r="M41" s="290" t="s">
        <v>430</v>
      </c>
      <c r="N41" s="291" t="s">
        <v>430</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456</v>
      </c>
      <c r="B47" s="238"/>
      <c r="C47" s="238"/>
      <c r="D47" s="238"/>
      <c r="E47" s="238"/>
      <c r="F47" s="238"/>
      <c r="G47" s="238"/>
      <c r="H47" s="238"/>
      <c r="I47" s="238"/>
      <c r="J47" s="238"/>
      <c r="K47" s="238"/>
      <c r="L47" s="238"/>
      <c r="M47" s="238"/>
      <c r="N47" s="238"/>
    </row>
    <row r="48" spans="1:16" ht="13.2">
      <c r="A48" s="242"/>
      <c r="B48" s="238"/>
      <c r="C48" s="238"/>
      <c r="D48" s="238"/>
      <c r="E48" s="238"/>
      <c r="F48" s="238"/>
      <c r="G48" s="296" t="s">
        <v>457</v>
      </c>
      <c r="H48" s="296"/>
      <c r="I48" s="296"/>
      <c r="J48" s="296"/>
      <c r="K48" s="296"/>
      <c r="L48" s="296"/>
      <c r="M48" s="297"/>
      <c r="N48" s="296"/>
    </row>
    <row r="49" spans="1:14" ht="13.5" customHeight="1">
      <c r="A49" s="242"/>
      <c r="B49" s="238"/>
      <c r="C49" s="238"/>
      <c r="D49" s="238"/>
      <c r="E49" s="238"/>
      <c r="F49" s="238"/>
      <c r="G49" s="298"/>
      <c r="H49" s="299"/>
      <c r="I49" s="1158" t="s">
        <v>424</v>
      </c>
      <c r="J49" s="1160" t="s">
        <v>458</v>
      </c>
      <c r="K49" s="1161"/>
      <c r="L49" s="1161"/>
      <c r="M49" s="1161"/>
      <c r="N49" s="1162"/>
    </row>
    <row r="50" spans="1:14" ht="13.2">
      <c r="A50" s="242"/>
      <c r="B50" s="238"/>
      <c r="C50" s="238"/>
      <c r="D50" s="238"/>
      <c r="E50" s="238"/>
      <c r="F50" s="238"/>
      <c r="G50" s="300"/>
      <c r="H50" s="301"/>
      <c r="I50" s="1159"/>
      <c r="J50" s="302" t="s">
        <v>459</v>
      </c>
      <c r="K50" s="303" t="s">
        <v>460</v>
      </c>
      <c r="L50" s="304" t="s">
        <v>461</v>
      </c>
      <c r="M50" s="305" t="s">
        <v>462</v>
      </c>
      <c r="N50" s="306" t="s">
        <v>463</v>
      </c>
    </row>
    <row r="51" spans="1:14" ht="13.2">
      <c r="A51" s="242"/>
      <c r="B51" s="238"/>
      <c r="C51" s="238"/>
      <c r="D51" s="238"/>
      <c r="E51" s="238"/>
      <c r="F51" s="238"/>
      <c r="G51" s="298" t="s">
        <v>464</v>
      </c>
      <c r="H51" s="299"/>
      <c r="I51" s="307">
        <v>737298755</v>
      </c>
      <c r="J51" s="308">
        <v>56100</v>
      </c>
      <c r="K51" s="309">
        <v>-8</v>
      </c>
      <c r="L51" s="310" t="s">
        <v>430</v>
      </c>
      <c r="M51" s="311" t="s">
        <v>430</v>
      </c>
      <c r="N51" s="312" t="s">
        <v>430</v>
      </c>
    </row>
    <row r="52" spans="1:14" ht="13.2">
      <c r="A52" s="242"/>
      <c r="B52" s="238"/>
      <c r="C52" s="238"/>
      <c r="D52" s="238"/>
      <c r="E52" s="238"/>
      <c r="F52" s="238"/>
      <c r="G52" s="313"/>
      <c r="H52" s="314" t="s">
        <v>465</v>
      </c>
      <c r="I52" s="315">
        <v>449039928</v>
      </c>
      <c r="J52" s="316">
        <v>34167</v>
      </c>
      <c r="K52" s="317">
        <v>-3.9</v>
      </c>
      <c r="L52" s="318" t="s">
        <v>430</v>
      </c>
      <c r="M52" s="319" t="s">
        <v>430</v>
      </c>
      <c r="N52" s="320" t="s">
        <v>430</v>
      </c>
    </row>
    <row r="53" spans="1:14" ht="13.2">
      <c r="A53" s="242"/>
      <c r="B53" s="238"/>
      <c r="C53" s="238"/>
      <c r="D53" s="238"/>
      <c r="E53" s="238"/>
      <c r="F53" s="238"/>
      <c r="G53" s="298" t="s">
        <v>466</v>
      </c>
      <c r="H53" s="299"/>
      <c r="I53" s="307">
        <v>756367804</v>
      </c>
      <c r="J53" s="308">
        <v>57292</v>
      </c>
      <c r="K53" s="309">
        <v>2.1</v>
      </c>
      <c r="L53" s="310" t="s">
        <v>430</v>
      </c>
      <c r="M53" s="311" t="s">
        <v>430</v>
      </c>
      <c r="N53" s="312" t="s">
        <v>430</v>
      </c>
    </row>
    <row r="54" spans="1:14" ht="13.2">
      <c r="A54" s="242"/>
      <c r="B54" s="238"/>
      <c r="C54" s="238"/>
      <c r="D54" s="238"/>
      <c r="E54" s="238"/>
      <c r="F54" s="238"/>
      <c r="G54" s="313"/>
      <c r="H54" s="314" t="s">
        <v>465</v>
      </c>
      <c r="I54" s="315">
        <v>478586926</v>
      </c>
      <c r="J54" s="316">
        <v>36251</v>
      </c>
      <c r="K54" s="317">
        <v>6.1</v>
      </c>
      <c r="L54" s="318" t="s">
        <v>430</v>
      </c>
      <c r="M54" s="319" t="s">
        <v>430</v>
      </c>
      <c r="N54" s="320" t="s">
        <v>430</v>
      </c>
    </row>
    <row r="55" spans="1:14" ht="13.2">
      <c r="A55" s="242"/>
      <c r="B55" s="238"/>
      <c r="C55" s="238"/>
      <c r="D55" s="238"/>
      <c r="E55" s="238"/>
      <c r="F55" s="238"/>
      <c r="G55" s="298" t="s">
        <v>467</v>
      </c>
      <c r="H55" s="299"/>
      <c r="I55" s="307">
        <v>753525654</v>
      </c>
      <c r="J55" s="308">
        <v>56666</v>
      </c>
      <c r="K55" s="309">
        <v>-1.1000000000000001</v>
      </c>
      <c r="L55" s="310" t="s">
        <v>430</v>
      </c>
      <c r="M55" s="311" t="s">
        <v>430</v>
      </c>
      <c r="N55" s="312" t="s">
        <v>430</v>
      </c>
    </row>
    <row r="56" spans="1:14" ht="13.2">
      <c r="A56" s="242"/>
      <c r="B56" s="238"/>
      <c r="C56" s="238"/>
      <c r="D56" s="238"/>
      <c r="E56" s="238"/>
      <c r="F56" s="238"/>
      <c r="G56" s="313"/>
      <c r="H56" s="314" t="s">
        <v>465</v>
      </c>
      <c r="I56" s="315">
        <v>487311265</v>
      </c>
      <c r="J56" s="316">
        <v>36647</v>
      </c>
      <c r="K56" s="317">
        <v>1.1000000000000001</v>
      </c>
      <c r="L56" s="318" t="s">
        <v>430</v>
      </c>
      <c r="M56" s="319" t="s">
        <v>430</v>
      </c>
      <c r="N56" s="320" t="s">
        <v>430</v>
      </c>
    </row>
    <row r="57" spans="1:14" ht="13.2">
      <c r="A57" s="242"/>
      <c r="B57" s="238"/>
      <c r="C57" s="238"/>
      <c r="D57" s="238"/>
      <c r="E57" s="238"/>
      <c r="F57" s="238"/>
      <c r="G57" s="298" t="s">
        <v>468</v>
      </c>
      <c r="H57" s="299"/>
      <c r="I57" s="307">
        <v>765851972</v>
      </c>
      <c r="J57" s="308">
        <v>57088</v>
      </c>
      <c r="K57" s="309">
        <v>0.7</v>
      </c>
      <c r="L57" s="310" t="s">
        <v>430</v>
      </c>
      <c r="M57" s="311" t="s">
        <v>430</v>
      </c>
      <c r="N57" s="312" t="s">
        <v>430</v>
      </c>
    </row>
    <row r="58" spans="1:14" ht="13.2">
      <c r="A58" s="242"/>
      <c r="B58" s="238"/>
      <c r="C58" s="238"/>
      <c r="D58" s="238"/>
      <c r="E58" s="238"/>
      <c r="F58" s="238"/>
      <c r="G58" s="313"/>
      <c r="H58" s="314" t="s">
        <v>465</v>
      </c>
      <c r="I58" s="315">
        <v>519703971</v>
      </c>
      <c r="J58" s="316">
        <v>38740</v>
      </c>
      <c r="K58" s="317">
        <v>5.7</v>
      </c>
      <c r="L58" s="318" t="s">
        <v>430</v>
      </c>
      <c r="M58" s="319" t="s">
        <v>430</v>
      </c>
      <c r="N58" s="320" t="s">
        <v>430</v>
      </c>
    </row>
    <row r="59" spans="1:14" ht="13.2">
      <c r="A59" s="242"/>
      <c r="B59" s="238"/>
      <c r="C59" s="238"/>
      <c r="D59" s="238"/>
      <c r="E59" s="238"/>
      <c r="F59" s="238"/>
      <c r="G59" s="298" t="s">
        <v>469</v>
      </c>
      <c r="H59" s="299"/>
      <c r="I59" s="307">
        <v>870327746</v>
      </c>
      <c r="J59" s="308">
        <v>64326</v>
      </c>
      <c r="K59" s="309">
        <v>12.7</v>
      </c>
      <c r="L59" s="310" t="s">
        <v>430</v>
      </c>
      <c r="M59" s="311" t="s">
        <v>430</v>
      </c>
      <c r="N59" s="312" t="s">
        <v>430</v>
      </c>
    </row>
    <row r="60" spans="1:14" ht="13.2">
      <c r="A60" s="242"/>
      <c r="B60" s="238"/>
      <c r="C60" s="238"/>
      <c r="D60" s="238"/>
      <c r="E60" s="238"/>
      <c r="F60" s="238"/>
      <c r="G60" s="313"/>
      <c r="H60" s="314" t="s">
        <v>465</v>
      </c>
      <c r="I60" s="321">
        <v>619258929</v>
      </c>
      <c r="J60" s="316">
        <v>45769</v>
      </c>
      <c r="K60" s="317">
        <v>18.100000000000001</v>
      </c>
      <c r="L60" s="318" t="s">
        <v>430</v>
      </c>
      <c r="M60" s="319" t="s">
        <v>430</v>
      </c>
      <c r="N60" s="320" t="s">
        <v>430</v>
      </c>
    </row>
    <row r="61" spans="1:14" ht="13.2">
      <c r="A61" s="242"/>
      <c r="B61" s="238"/>
      <c r="C61" s="238"/>
      <c r="D61" s="238"/>
      <c r="E61" s="238"/>
      <c r="F61" s="238"/>
      <c r="G61" s="298" t="s">
        <v>470</v>
      </c>
      <c r="H61" s="322"/>
      <c r="I61" s="323">
        <v>776674386</v>
      </c>
      <c r="J61" s="324">
        <v>58294</v>
      </c>
      <c r="K61" s="325">
        <v>1.3</v>
      </c>
      <c r="L61" s="326" t="s">
        <v>430</v>
      </c>
      <c r="M61" s="327" t="s">
        <v>430</v>
      </c>
      <c r="N61" s="312" t="s">
        <v>430</v>
      </c>
    </row>
    <row r="62" spans="1:14" ht="13.2">
      <c r="A62" s="242"/>
      <c r="B62" s="238"/>
      <c r="C62" s="238"/>
      <c r="D62" s="238"/>
      <c r="E62" s="238"/>
      <c r="F62" s="238"/>
      <c r="G62" s="313"/>
      <c r="H62" s="314" t="s">
        <v>465</v>
      </c>
      <c r="I62" s="315">
        <v>510780204</v>
      </c>
      <c r="J62" s="316">
        <v>38315</v>
      </c>
      <c r="K62" s="317">
        <v>5.4</v>
      </c>
      <c r="L62" s="318" t="s">
        <v>430</v>
      </c>
      <c r="M62" s="319" t="s">
        <v>430</v>
      </c>
      <c r="N62" s="320" t="s">
        <v>430</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471</v>
      </c>
      <c r="G46" s="331" t="s">
        <v>472</v>
      </c>
      <c r="H46" s="331" t="s">
        <v>473</v>
      </c>
      <c r="I46" s="331" t="s">
        <v>474</v>
      </c>
      <c r="J46" s="332" t="s">
        <v>475</v>
      </c>
    </row>
    <row r="47" spans="2:10" ht="57.75" customHeight="1">
      <c r="B47" s="7"/>
      <c r="C47" s="1171" t="s">
        <v>3</v>
      </c>
      <c r="D47" s="1171"/>
      <c r="E47" s="1172"/>
      <c r="F47" s="333">
        <v>14.18</v>
      </c>
      <c r="G47" s="334">
        <v>14.92</v>
      </c>
      <c r="H47" s="334">
        <v>16.600000000000001</v>
      </c>
      <c r="I47" s="334">
        <v>17.149999999999999</v>
      </c>
      <c r="J47" s="335">
        <v>16.32</v>
      </c>
    </row>
    <row r="48" spans="2:10" ht="57.75" customHeight="1">
      <c r="B48" s="8"/>
      <c r="C48" s="1173" t="s">
        <v>4</v>
      </c>
      <c r="D48" s="1173"/>
      <c r="E48" s="1174"/>
      <c r="F48" s="336">
        <v>3.65</v>
      </c>
      <c r="G48" s="337">
        <v>4.8499999999999996</v>
      </c>
      <c r="H48" s="337">
        <v>4.09</v>
      </c>
      <c r="I48" s="337">
        <v>3.13</v>
      </c>
      <c r="J48" s="338">
        <v>8.34</v>
      </c>
    </row>
    <row r="49" spans="2:10" ht="57.75" customHeight="1" thickBot="1">
      <c r="B49" s="9"/>
      <c r="C49" s="1175" t="s">
        <v>5</v>
      </c>
      <c r="D49" s="1175"/>
      <c r="E49" s="1176"/>
      <c r="F49" s="339">
        <v>0.9</v>
      </c>
      <c r="G49" s="340">
        <v>2.5499999999999998</v>
      </c>
      <c r="H49" s="340">
        <v>3.01</v>
      </c>
      <c r="I49" s="340">
        <v>0.9</v>
      </c>
      <c r="J49" s="341">
        <v>5.44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2018-03-06T00:54:42Z</cp:lastPrinted>
  <dcterms:created xsi:type="dcterms:W3CDTF">2018-01-22T06:48:48Z</dcterms:created>
  <dcterms:modified xsi:type="dcterms:W3CDTF">2018-11-13T06:01:34Z</dcterms:modified>
</cp:coreProperties>
</file>